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mc:AlternateContent xmlns:mc="http://schemas.openxmlformats.org/markup-compatibility/2006">
    <mc:Choice Requires="x15">
      <x15ac:absPath xmlns:x15ac="http://schemas.microsoft.com/office/spreadsheetml/2010/11/ac" url="C:\Users\Dr. Thompson\Desktop\"/>
    </mc:Choice>
  </mc:AlternateContent>
  <xr:revisionPtr revIDLastSave="0" documentId="13_ncr:1_{5464EBDF-017E-443D-BB0D-8CEBFECC2861}" xr6:coauthVersionLast="47" xr6:coauthVersionMax="47" xr10:uidLastSave="{00000000-0000-0000-0000-000000000000}"/>
  <bookViews>
    <workbookView xWindow="28680" yWindow="-120" windowWidth="29040" windowHeight="15720" activeTab="3" xr2:uid="{00000000-000D-0000-FFFF-FFFF00000000}"/>
  </bookViews>
  <sheets>
    <sheet name="Front Page" sheetId="1" r:id="rId1"/>
    <sheet name="Page 2" sheetId="4" r:id="rId2"/>
    <sheet name="Page 3" sheetId="5" r:id="rId3"/>
    <sheet name="Codes" sheetId="6" r:id="rId4"/>
  </sheets>
  <definedNames>
    <definedName name="Employees">OFFSET('Front Page'!$T$3,1,0,COUNTA('Front Page'!$T:$T)-1,1)</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ame">Table2[[#All],[Employee]]</definedName>
    <definedName name="_xlnm.Print_Area" localSheetId="0">'Front Page'!$A$1:$R$45</definedName>
    <definedName name="_xlnm.Print_Area" localSheetId="1">'Page 2'!$A$1:$R$45</definedName>
    <definedName name="_xlnm.Print_Area" localSheetId="2">'Page 3'!$A$1:$R$45</definedName>
    <definedName name="Programs">OFFSET(Codes!$H$1,0,0,COUNTA(Codes!$H:$H),1)</definedName>
    <definedName name="VendorList">OFFSET('Front Page'!$T$3,1,0,COUNTA('Front Page'!$T:$T)-1,2)</definedName>
    <definedName name="VNumber">Table2[#All]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 i="1" l="1"/>
  <c r="G13" i="1" l="1"/>
  <c r="G11" i="1"/>
  <c r="G9" i="1"/>
  <c r="K15" i="1"/>
  <c r="L15" i="1" s="1"/>
  <c r="K13" i="1"/>
  <c r="L13" i="1" s="1"/>
  <c r="K11" i="1"/>
  <c r="L11" i="1" s="1"/>
  <c r="K9" i="1"/>
  <c r="L9" i="1" s="1"/>
  <c r="Q13" i="1" l="1"/>
  <c r="Q11" i="1"/>
  <c r="Q9" i="1"/>
  <c r="G15" i="1" l="1"/>
  <c r="Q15" i="1" s="1"/>
  <c r="G17" i="1"/>
  <c r="K17" i="1"/>
  <c r="L17" i="1" s="1"/>
  <c r="G19" i="1"/>
  <c r="K19" i="1"/>
  <c r="L19" i="1" s="1"/>
  <c r="G21" i="1"/>
  <c r="K21" i="1"/>
  <c r="L21" i="1" s="1"/>
  <c r="G23" i="1"/>
  <c r="K23" i="1"/>
  <c r="L23" i="1" s="1"/>
  <c r="G25" i="1"/>
  <c r="K25" i="1"/>
  <c r="L25" i="1" s="1"/>
  <c r="G27" i="1"/>
  <c r="K27" i="1"/>
  <c r="L27" i="1" s="1"/>
  <c r="G29" i="1"/>
  <c r="K29" i="1"/>
  <c r="L29" i="1" s="1"/>
  <c r="G31" i="1"/>
  <c r="K31" i="1"/>
  <c r="L31" i="1" s="1"/>
  <c r="G33" i="1"/>
  <c r="K33" i="1"/>
  <c r="L33" i="1" s="1"/>
  <c r="G35" i="1"/>
  <c r="K35" i="1"/>
  <c r="L35" i="1" s="1"/>
  <c r="G37" i="1"/>
  <c r="K37" i="1"/>
  <c r="L37" i="1" s="1"/>
  <c r="C3" i="4"/>
  <c r="C4" i="4"/>
  <c r="C5" i="4"/>
  <c r="G9" i="4"/>
  <c r="K9" i="4"/>
  <c r="L9" i="4" s="1"/>
  <c r="G11" i="4"/>
  <c r="K11" i="4"/>
  <c r="L11" i="4" s="1"/>
  <c r="G13" i="4"/>
  <c r="K13" i="4"/>
  <c r="L13" i="4" s="1"/>
  <c r="G15" i="4"/>
  <c r="K15" i="4"/>
  <c r="L15" i="4" s="1"/>
  <c r="G17" i="4"/>
  <c r="K17" i="4"/>
  <c r="L17" i="4" s="1"/>
  <c r="G19" i="4"/>
  <c r="K19" i="4"/>
  <c r="L19" i="4" s="1"/>
  <c r="G21" i="4"/>
  <c r="K21" i="4"/>
  <c r="L21" i="4" s="1"/>
  <c r="G23" i="4"/>
  <c r="K23" i="4"/>
  <c r="L23" i="4" s="1"/>
  <c r="G25" i="4"/>
  <c r="K25" i="4"/>
  <c r="L25" i="4" s="1"/>
  <c r="G27" i="4"/>
  <c r="K27" i="4"/>
  <c r="L27" i="4" s="1"/>
  <c r="G29" i="4"/>
  <c r="K29" i="4"/>
  <c r="L29" i="4" s="1"/>
  <c r="G31" i="4"/>
  <c r="K31" i="4"/>
  <c r="L31" i="4" s="1"/>
  <c r="G33" i="4"/>
  <c r="K33" i="4"/>
  <c r="L33" i="4" s="1"/>
  <c r="G35" i="4"/>
  <c r="K35" i="4"/>
  <c r="L35" i="4" s="1"/>
  <c r="G37" i="4"/>
  <c r="K37" i="4"/>
  <c r="L37" i="4" s="1"/>
  <c r="P43" i="4"/>
  <c r="C3" i="5"/>
  <c r="C4" i="5"/>
  <c r="C5" i="5"/>
  <c r="G9" i="5"/>
  <c r="K9" i="5"/>
  <c r="L9" i="5" s="1"/>
  <c r="G11" i="5"/>
  <c r="K11" i="5"/>
  <c r="L11" i="5" s="1"/>
  <c r="G13" i="5"/>
  <c r="K13" i="5"/>
  <c r="L13" i="5" s="1"/>
  <c r="G15" i="5"/>
  <c r="K15" i="5"/>
  <c r="L15" i="5" s="1"/>
  <c r="G17" i="5"/>
  <c r="K17" i="5"/>
  <c r="L17" i="5" s="1"/>
  <c r="G19" i="5"/>
  <c r="K19" i="5"/>
  <c r="L19" i="5" s="1"/>
  <c r="G21" i="5"/>
  <c r="K21" i="5"/>
  <c r="L21" i="5" s="1"/>
  <c r="G23" i="5"/>
  <c r="K23" i="5"/>
  <c r="L23" i="5" s="1"/>
  <c r="G25" i="5"/>
  <c r="K25" i="5"/>
  <c r="L25" i="5" s="1"/>
  <c r="G27" i="5"/>
  <c r="K27" i="5"/>
  <c r="L27" i="5" s="1"/>
  <c r="G29" i="5"/>
  <c r="K29" i="5"/>
  <c r="L29" i="5" s="1"/>
  <c r="G31" i="5"/>
  <c r="K31" i="5"/>
  <c r="L31" i="5" s="1"/>
  <c r="G33" i="5"/>
  <c r="K33" i="5"/>
  <c r="L33" i="5" s="1"/>
  <c r="G35" i="5"/>
  <c r="K35" i="5"/>
  <c r="L35" i="5" s="1"/>
  <c r="G37" i="5"/>
  <c r="K37" i="5"/>
  <c r="L37" i="5" s="1"/>
  <c r="P43" i="5"/>
  <c r="Q17" i="1" l="1"/>
  <c r="Q17" i="5"/>
  <c r="Q25" i="5"/>
  <c r="Q31" i="4"/>
  <c r="Q33" i="5"/>
  <c r="Q19" i="4"/>
  <c r="Q27" i="5"/>
  <c r="Q19" i="5"/>
  <c r="Q11" i="5"/>
  <c r="Q37" i="5"/>
  <c r="Q29" i="5"/>
  <c r="Q21" i="5"/>
  <c r="Q13" i="5"/>
  <c r="Q31" i="5"/>
  <c r="Q23" i="5"/>
  <c r="Q15" i="5"/>
  <c r="Q29" i="4"/>
  <c r="Q17" i="4"/>
  <c r="Q35" i="5"/>
  <c r="Q9" i="5"/>
  <c r="Q35" i="4"/>
  <c r="Q23" i="4"/>
  <c r="Q11" i="4"/>
  <c r="Q31" i="1"/>
  <c r="Q15" i="4"/>
  <c r="Q9" i="4"/>
  <c r="Q23" i="1"/>
  <c r="Q33" i="1"/>
  <c r="Q25" i="1"/>
  <c r="Q37" i="4"/>
  <c r="Q33" i="4"/>
  <c r="Q27" i="4"/>
  <c r="Q21" i="4"/>
  <c r="Q13" i="4"/>
  <c r="Q37" i="1"/>
  <c r="Q29" i="1"/>
  <c r="Q21" i="1"/>
  <c r="Q25" i="4"/>
  <c r="Q35" i="1"/>
  <c r="Q27" i="1"/>
  <c r="Q19" i="1"/>
  <c r="M39" i="5" l="1"/>
  <c r="M39" i="4"/>
  <c r="M39" i="1" s="1"/>
  <c r="M5" i="1" s="1"/>
</calcChain>
</file>

<file path=xl/sharedStrings.xml><?xml version="1.0" encoding="utf-8"?>
<sst xmlns="http://schemas.openxmlformats.org/spreadsheetml/2006/main" count="272" uniqueCount="232">
  <si>
    <t>EXPENSE VOUCHER</t>
  </si>
  <si>
    <t>NAME</t>
  </si>
  <si>
    <t>ADDRESS</t>
  </si>
  <si>
    <t>ARRIVAL HOUR</t>
  </si>
  <si>
    <t>QTS</t>
  </si>
  <si>
    <t>LODGING EXPENSE</t>
  </si>
  <si>
    <t>TOTAL PER DIEM</t>
  </si>
  <si>
    <t>OTHER EXPENSES</t>
  </si>
  <si>
    <t>ODOMETER</t>
  </si>
  <si>
    <t>TOTAL MILEAGE</t>
  </si>
  <si>
    <t>TOTAL CHARGE</t>
  </si>
  <si>
    <t>TRAVEL FROM</t>
  </si>
  <si>
    <t>TRAVEL TO</t>
  </si>
  <si>
    <t>TOTAL</t>
  </si>
  <si>
    <t>Send Check To:</t>
  </si>
  <si>
    <t xml:space="preserve">     Home</t>
  </si>
  <si>
    <t>(specify)</t>
  </si>
  <si>
    <t xml:space="preserve">     Office</t>
  </si>
  <si>
    <t>Vendor #</t>
  </si>
  <si>
    <t>Comment:</t>
  </si>
  <si>
    <t>Due Date:</t>
  </si>
  <si>
    <t>Checked By:</t>
  </si>
  <si>
    <t>Approved By:</t>
  </si>
  <si>
    <t>Travel</t>
  </si>
  <si>
    <t xml:space="preserve"> Vendor #</t>
  </si>
  <si>
    <t xml:space="preserve"> Invoice #</t>
  </si>
  <si>
    <t xml:space="preserve"> Inv Date:</t>
  </si>
  <si>
    <t xml:space="preserve"> Inv Total:</t>
  </si>
  <si>
    <t xml:space="preserve"> ACCOUNTS PAYABLE USE ONLY:</t>
  </si>
  <si>
    <t>I certify that this statement, the amounts and attachments are true, correct, and complete to the best of my knowledge and belief, and that payment for the amount claimed has not been received.</t>
  </si>
  <si>
    <t>AMOUNT OF CHECK</t>
  </si>
  <si>
    <t>Signature of Traveler</t>
  </si>
  <si>
    <t>Supervisor</t>
  </si>
  <si>
    <t>Date</t>
  </si>
  <si>
    <t>Employee</t>
  </si>
  <si>
    <t>EFILP</t>
  </si>
  <si>
    <t>PROGRAM</t>
  </si>
  <si>
    <t>DEPARTURE  DATE    HOUR</t>
  </si>
  <si>
    <t>PAGE 2 TOTAL</t>
  </si>
  <si>
    <t>PAGE 3 TOTAL</t>
  </si>
  <si>
    <t>PAGE 2</t>
  </si>
  <si>
    <t>PAGE 3</t>
  </si>
  <si>
    <t>00-BUCH00</t>
  </si>
  <si>
    <t>00-CLEV00</t>
  </si>
  <si>
    <t>00-JUDG00</t>
  </si>
  <si>
    <t>00-SHAN00</t>
  </si>
  <si>
    <t>00-STEW00</t>
  </si>
  <si>
    <t>BPL</t>
  </si>
  <si>
    <t>FHU</t>
  </si>
  <si>
    <t>HRE</t>
  </si>
  <si>
    <t>HVU</t>
  </si>
  <si>
    <t>LUA</t>
  </si>
  <si>
    <t>MUA</t>
  </si>
  <si>
    <t>RUA</t>
  </si>
  <si>
    <t>SCU</t>
  </si>
  <si>
    <t>SPU</t>
  </si>
  <si>
    <t>UCA</t>
  </si>
  <si>
    <t>UHA</t>
  </si>
  <si>
    <t>WHA</t>
  </si>
  <si>
    <t>*Allocate</t>
  </si>
  <si>
    <t>*Housing</t>
  </si>
  <si>
    <t>*Programs</t>
  </si>
  <si>
    <t xml:space="preserve">     Out of State Travel</t>
  </si>
  <si>
    <t>00-FLYN00</t>
  </si>
  <si>
    <t>UHL</t>
  </si>
  <si>
    <t>HRE - WPA</t>
  </si>
  <si>
    <t>UHL - EUA</t>
  </si>
  <si>
    <t>UHL - GUA</t>
  </si>
  <si>
    <t>UHL - MUM</t>
  </si>
  <si>
    <t>UHL - WUA</t>
  </si>
  <si>
    <t>CRP - A</t>
  </si>
  <si>
    <t>CRP - T</t>
  </si>
  <si>
    <t>00-CHES00</t>
  </si>
  <si>
    <t>00-ALLE13</t>
  </si>
  <si>
    <t>Judge, Chad</t>
  </si>
  <si>
    <t>Clevenger, Heather</t>
  </si>
  <si>
    <t>Allen, Jerry</t>
  </si>
  <si>
    <t>Cheslock, Jonathan</t>
  </si>
  <si>
    <t>Stewart, Randy</t>
  </si>
  <si>
    <t>Buchanan, Tina</t>
  </si>
  <si>
    <t>Wagner, Jeffrey</t>
  </si>
  <si>
    <t>00-WAGN03</t>
  </si>
  <si>
    <t>Oehlstrom, Dale</t>
  </si>
  <si>
    <t>00-OEHL00</t>
  </si>
  <si>
    <t>Wilson, Brady</t>
  </si>
  <si>
    <t>00-WILS25</t>
  </si>
  <si>
    <t>00-HART11</t>
  </si>
  <si>
    <t>Baldwin, Diane</t>
  </si>
  <si>
    <t>00-BALD03</t>
  </si>
  <si>
    <t>TPM</t>
  </si>
  <si>
    <t>R3Y OS WE</t>
  </si>
  <si>
    <t>R6Y OS WE</t>
  </si>
  <si>
    <t>R3Y OS</t>
  </si>
  <si>
    <t>Rose, Richard</t>
  </si>
  <si>
    <t>00-ROSE07</t>
  </si>
  <si>
    <t>Massie, Curtis</t>
  </si>
  <si>
    <t>00-MASS04</t>
  </si>
  <si>
    <t>10-ELLE00</t>
  </si>
  <si>
    <t>Jordan, Mary Ann</t>
  </si>
  <si>
    <t>00-JORD01</t>
  </si>
  <si>
    <t>Unrestricted Admin</t>
  </si>
  <si>
    <t>Hendrix, Kelly</t>
  </si>
  <si>
    <t>10-HEND01</t>
  </si>
  <si>
    <t>R6Y OS SE</t>
  </si>
  <si>
    <t>Replogle, Crystal</t>
  </si>
  <si>
    <t>10-REPL00</t>
  </si>
  <si>
    <t>Shannon, Pamela</t>
  </si>
  <si>
    <t>Wells, Donna</t>
  </si>
  <si>
    <t>Gay, Billie J</t>
  </si>
  <si>
    <t>00-GAYY00</t>
  </si>
  <si>
    <t>10-PIER00</t>
  </si>
  <si>
    <t>Hamilton, Clayton</t>
  </si>
  <si>
    <t>10-HAMI00</t>
  </si>
  <si>
    <t>Vanover, Gavin</t>
  </si>
  <si>
    <t>10-VANO00</t>
  </si>
  <si>
    <t>Ahart, Stephanie</t>
  </si>
  <si>
    <t>10-AHAR00</t>
  </si>
  <si>
    <t>Schenck, Lisa</t>
  </si>
  <si>
    <t>Davis, Kelly</t>
  </si>
  <si>
    <t>10-DAVI01</t>
  </si>
  <si>
    <t>10-MILL03</t>
  </si>
  <si>
    <t>R3 One Stop</t>
  </si>
  <si>
    <t xml:space="preserve">R6 One Stop </t>
  </si>
  <si>
    <t>Cunningham, Todd</t>
  </si>
  <si>
    <t>00-CUNN10</t>
  </si>
  <si>
    <t>Savage, Susan</t>
  </si>
  <si>
    <t>00-SAVA01</t>
  </si>
  <si>
    <t>Mayle, Lorrie</t>
  </si>
  <si>
    <t>Davis, Caleb</t>
  </si>
  <si>
    <t>06-MAYL07</t>
  </si>
  <si>
    <t>06-DAVI08</t>
  </si>
  <si>
    <t>R6 CM</t>
  </si>
  <si>
    <t>Unrestricted Trng</t>
  </si>
  <si>
    <t>10-BENN00</t>
  </si>
  <si>
    <t>Austin, Michael</t>
  </si>
  <si>
    <t>10-AUST00</t>
  </si>
  <si>
    <t>McMillen, Kim</t>
  </si>
  <si>
    <t>10-MCMI00</t>
  </si>
  <si>
    <t>Lewis, Shelly</t>
  </si>
  <si>
    <t>10-LEWI00</t>
  </si>
  <si>
    <t>Karr, Claudette</t>
  </si>
  <si>
    <t>00-KARR00</t>
  </si>
  <si>
    <t>RVA</t>
  </si>
  <si>
    <t>Miller, Brittany</t>
  </si>
  <si>
    <t>CHU</t>
  </si>
  <si>
    <t>CLU</t>
  </si>
  <si>
    <t>R2 WBLS</t>
  </si>
  <si>
    <t>Austin, Matthew</t>
  </si>
  <si>
    <t>10-AUST02</t>
  </si>
  <si>
    <t>Bowling, Richard</t>
  </si>
  <si>
    <t>00-BOWL02</t>
  </si>
  <si>
    <t>Ellis, Ricky</t>
  </si>
  <si>
    <t>10-ELLI01</t>
  </si>
  <si>
    <t>Thompson, Jessica</t>
  </si>
  <si>
    <t>Varda, Travis</t>
  </si>
  <si>
    <t>10-VARD00</t>
  </si>
  <si>
    <t>Wilson, John</t>
  </si>
  <si>
    <t>00-WILS26</t>
  </si>
  <si>
    <t>10-ROBI01</t>
  </si>
  <si>
    <t>Miller, James</t>
  </si>
  <si>
    <t>10-MILL05</t>
  </si>
  <si>
    <t>Sanders, Marvin</t>
  </si>
  <si>
    <t>10-SAND00</t>
  </si>
  <si>
    <t>McBee, Bethany</t>
  </si>
  <si>
    <t>10-LIPP00</t>
  </si>
  <si>
    <t>Kelly, Beverly</t>
  </si>
  <si>
    <t>Johnson, David</t>
  </si>
  <si>
    <t>10-JOHN01</t>
  </si>
  <si>
    <t>10-KELL01</t>
  </si>
  <si>
    <t>R3 SYP</t>
  </si>
  <si>
    <t>Hicks, Jerry</t>
  </si>
  <si>
    <t>00-HICK10</t>
  </si>
  <si>
    <t>Wagner, Matthew</t>
  </si>
  <si>
    <t>00-WAGN04</t>
  </si>
  <si>
    <t>Knight, Scott</t>
  </si>
  <si>
    <t>00-KNIG04</t>
  </si>
  <si>
    <t>00-BERRY00</t>
  </si>
  <si>
    <t>Berry, Teresa</t>
  </si>
  <si>
    <t>Bower, Megan</t>
  </si>
  <si>
    <t>00-BOWE07</t>
  </si>
  <si>
    <t>Snyder, Diana</t>
  </si>
  <si>
    <t>00-SNYD07</t>
  </si>
  <si>
    <t>Hamon, Jamie</t>
  </si>
  <si>
    <t>10-HAMO00</t>
  </si>
  <si>
    <t>Courtney, Dennis</t>
  </si>
  <si>
    <t>COUR00</t>
  </si>
  <si>
    <t>Dennis, Karen</t>
  </si>
  <si>
    <t>00-DENN02</t>
  </si>
  <si>
    <t>Wise, Emily</t>
  </si>
  <si>
    <t>Sayle, Daniele</t>
  </si>
  <si>
    <t>Rollins, James</t>
  </si>
  <si>
    <t>Richards, Jenny</t>
  </si>
  <si>
    <t>Stone, Thomas</t>
  </si>
  <si>
    <t>R2 One Stop</t>
  </si>
  <si>
    <t>00-RICH26</t>
  </si>
  <si>
    <t>00-ROLL02</t>
  </si>
  <si>
    <t>00-STON13</t>
  </si>
  <si>
    <t>R6Y OS</t>
  </si>
  <si>
    <t>Revised 1/19/2024</t>
  </si>
  <si>
    <t>Campbell, April</t>
  </si>
  <si>
    <t>Conner, Cindy</t>
  </si>
  <si>
    <t>00-CONN00</t>
  </si>
  <si>
    <t>Crider, Dwayne</t>
  </si>
  <si>
    <t>20-CRID00</t>
  </si>
  <si>
    <t>Kwon, Su Ji</t>
  </si>
  <si>
    <t>00-KWON00</t>
  </si>
  <si>
    <t>Hodge, Richard</t>
  </si>
  <si>
    <t>HODG00</t>
  </si>
  <si>
    <t>Adkins, Jonathan</t>
  </si>
  <si>
    <t>ADKI01</t>
  </si>
  <si>
    <t>Pullin, Hannah</t>
  </si>
  <si>
    <t>10-PULL00</t>
  </si>
  <si>
    <t>Stubbs, Pamela</t>
  </si>
  <si>
    <t>00-STUB00</t>
  </si>
  <si>
    <t>YBHTA</t>
  </si>
  <si>
    <t>Fletcher, Allison</t>
  </si>
  <si>
    <t>00FLET00</t>
  </si>
  <si>
    <t>Lawson, Lara</t>
  </si>
  <si>
    <t>00LAWS00</t>
  </si>
  <si>
    <t>Witten, Malik</t>
  </si>
  <si>
    <t>00WITT00</t>
  </si>
  <si>
    <t>Sanders, Sarita</t>
  </si>
  <si>
    <t>00SAND01</t>
  </si>
  <si>
    <t>Blankenship, Chelsey</t>
  </si>
  <si>
    <t>00BLAN00</t>
  </si>
  <si>
    <t>BV</t>
  </si>
  <si>
    <t>Jordan, Bradlee</t>
  </si>
  <si>
    <t>Roby, Cynthia</t>
  </si>
  <si>
    <t>Cincinnati, Ashley</t>
  </si>
  <si>
    <t>ROBY00</t>
  </si>
  <si>
    <t>00-JORD00</t>
  </si>
  <si>
    <t>CINC00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</si>
</sst>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quot;$&quot;* #,##0.00_);_(&quot;$&quot;* \(#,##0.00\);_(&quot;$&quot;* &quot;-&quot;??_);_(@_)"/>
    <numFmt numFmtId="164" formatCode="m/d"/>
    <numFmt numFmtId="165" formatCode="0;\-0;"/>
    <numFmt numFmtId="166" formatCode="_(&quot;$&quot;* #,##0.00_);_(&quot;$&quot;* \(#,##0.00\);;_(@_)"/>
    <numFmt numFmtId="167" formatCode="&quot;$&quot;#,##0.00;\-&quot;$&quot;#,##0.00;"/>
    <numFmt numFmtId="168" formatCode="m/d/yy"/>
    <numFmt numFmtId="169" formatCode="&quot;EV&quot;mmddyy"/>
    <numFmt numFmtId="170" formatCode="mm/dd/yy"/>
  </numFmts>
  <fonts count="9" x14ac:knownFonts="1">
    <font>
      <sz val="10"/>
      <name val="Arial"/>
    </font>
    <font>
      <b/>
      <sz val="12"/>
      <name val="Arial"/>
      <family val="2"/>
    </font>
    <font>
      <sz val="8"/>
      <name val="Arial"/>
      <family val="2"/>
    </font>
    <font>
      <sz val="7"/>
      <name val="Arial"/>
      <family val="2"/>
    </font>
    <font>
      <b/>
      <sz val="8"/>
      <name val="Arial"/>
      <family val="2"/>
    </font>
    <font>
      <sz val="12"/>
      <name val="Arial"/>
      <family val="2"/>
    </font>
    <font>
      <sz val="6"/>
      <name val="Arial"/>
      <family val="2"/>
    </font>
    <font>
      <sz val="10"/>
      <name val="Arial"/>
      <family val="2"/>
    </font>
    <font>
      <sz val="12"/>
      <name val="Times New Roman"/>
      <family val="1"/>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01">
    <xf numFmtId="0" fontId="0" fillId="0" borderId="0" xfId="0"/>
    <xf numFmtId="0" fontId="1" fillId="0" borderId="0" xfId="0" applyFont="1"/>
    <xf numFmtId="0" fontId="2" fillId="0" borderId="0" xfId="0" applyFont="1"/>
    <xf numFmtId="0" fontId="2" fillId="0" borderId="1" xfId="0" applyFont="1" applyBorder="1" applyAlignment="1">
      <alignment horizontal="center" wrapText="1"/>
    </xf>
    <xf numFmtId="0" fontId="3" fillId="0" borderId="0" xfId="0" applyFont="1" applyAlignment="1">
      <alignment horizontal="center" vertical="top"/>
    </xf>
    <xf numFmtId="0" fontId="2" fillId="0" borderId="0" xfId="0" applyFont="1" applyAlignment="1">
      <alignment vertical="top"/>
    </xf>
    <xf numFmtId="0" fontId="4" fillId="0" borderId="0" xfId="0" applyFont="1"/>
    <xf numFmtId="0" fontId="2" fillId="0" borderId="0" xfId="0" applyFont="1" applyAlignment="1">
      <alignment horizontal="left" indent="1"/>
    </xf>
    <xf numFmtId="169" fontId="2" fillId="0" borderId="0" xfId="0" applyNumberFormat="1" applyFont="1" applyAlignment="1">
      <alignment horizontal="left" indent="1"/>
    </xf>
    <xf numFmtId="168" fontId="2" fillId="0" borderId="0" xfId="0" applyNumberFormat="1" applyFont="1" applyAlignment="1">
      <alignment horizontal="left" indent="1"/>
    </xf>
    <xf numFmtId="167" fontId="2" fillId="0" borderId="0" xfId="0" applyNumberFormat="1" applyFont="1" applyAlignment="1">
      <alignment horizontal="left" indent="1"/>
    </xf>
    <xf numFmtId="0" fontId="2" fillId="0" borderId="0" xfId="0" applyFont="1" applyAlignment="1" applyProtection="1">
      <alignment shrinkToFit="1"/>
      <protection hidden="1"/>
    </xf>
    <xf numFmtId="0" fontId="1" fillId="0" borderId="0" xfId="0" applyFont="1" applyProtection="1">
      <protection hidden="1"/>
    </xf>
    <xf numFmtId="0" fontId="0" fillId="0" borderId="0" xfId="0" applyProtection="1">
      <protection hidden="1"/>
    </xf>
    <xf numFmtId="0" fontId="2" fillId="0" borderId="0" xfId="0" applyFont="1" applyProtection="1">
      <protection hidden="1"/>
    </xf>
    <xf numFmtId="0" fontId="2" fillId="0" borderId="0" xfId="0" applyFont="1" applyAlignment="1" applyProtection="1">
      <alignment vertical="center"/>
      <protection hidden="1"/>
    </xf>
    <xf numFmtId="0" fontId="4" fillId="0" borderId="2" xfId="0" applyFont="1" applyBorder="1" applyProtection="1">
      <protection hidden="1"/>
    </xf>
    <xf numFmtId="0" fontId="2" fillId="0" borderId="3" xfId="0" applyFont="1" applyBorder="1" applyProtection="1">
      <protection hidden="1"/>
    </xf>
    <xf numFmtId="0" fontId="2" fillId="0" borderId="4" xfId="0" applyFont="1" applyBorder="1" applyProtection="1">
      <protection hidden="1"/>
    </xf>
    <xf numFmtId="0" fontId="0" fillId="0" borderId="0" xfId="0" applyProtection="1">
      <protection locked="0" hidden="1"/>
    </xf>
    <xf numFmtId="0" fontId="2" fillId="0" borderId="2" xfId="0" applyFont="1" applyBorder="1" applyProtection="1">
      <protection hidden="1"/>
    </xf>
    <xf numFmtId="0" fontId="2" fillId="0" borderId="5" xfId="0" applyFont="1" applyBorder="1" applyProtection="1">
      <protection hidden="1"/>
    </xf>
    <xf numFmtId="0" fontId="2" fillId="0" borderId="6" xfId="0" applyFont="1" applyBorder="1" applyAlignment="1" applyProtection="1">
      <alignment horizontal="left" indent="1"/>
      <protection hidden="1"/>
    </xf>
    <xf numFmtId="0" fontId="2" fillId="0" borderId="7" xfId="0" applyFont="1" applyBorder="1" applyProtection="1">
      <protection hidden="1"/>
    </xf>
    <xf numFmtId="49" fontId="0" fillId="0" borderId="0" xfId="0" applyNumberFormat="1" applyProtection="1">
      <protection hidden="1"/>
    </xf>
    <xf numFmtId="169" fontId="2" fillId="0" borderId="8" xfId="0" applyNumberFormat="1" applyFont="1" applyBorder="1" applyAlignment="1" applyProtection="1">
      <alignment horizontal="left" indent="1"/>
      <protection hidden="1"/>
    </xf>
    <xf numFmtId="168" fontId="2" fillId="0" borderId="8" xfId="0" applyNumberFormat="1" applyFont="1" applyBorder="1" applyAlignment="1" applyProtection="1">
      <alignment horizontal="left" indent="1"/>
      <protection hidden="1"/>
    </xf>
    <xf numFmtId="0" fontId="2" fillId="0" borderId="9" xfId="0" applyFont="1" applyBorder="1" applyProtection="1">
      <protection hidden="1"/>
    </xf>
    <xf numFmtId="0" fontId="3" fillId="0" borderId="10" xfId="0" applyFont="1" applyBorder="1" applyAlignment="1" applyProtection="1">
      <alignment horizontal="center" vertical="top"/>
      <protection hidden="1"/>
    </xf>
    <xf numFmtId="167" fontId="2" fillId="0" borderId="8" xfId="0" applyNumberFormat="1" applyFont="1" applyBorder="1" applyAlignment="1" applyProtection="1">
      <alignment horizontal="left" indent="1"/>
      <protection hidden="1"/>
    </xf>
    <xf numFmtId="0" fontId="0" fillId="0" borderId="9" xfId="0" applyBorder="1" applyProtection="1">
      <protection hidden="1"/>
    </xf>
    <xf numFmtId="0" fontId="0" fillId="0" borderId="6" xfId="0" applyBorder="1" applyProtection="1">
      <protection hidden="1"/>
    </xf>
    <xf numFmtId="0" fontId="0" fillId="0" borderId="10" xfId="0" applyBorder="1" applyProtection="1">
      <protection hidden="1"/>
    </xf>
    <xf numFmtId="0" fontId="2" fillId="0" borderId="1" xfId="0" applyFont="1" applyBorder="1" applyAlignment="1" applyProtection="1">
      <alignment horizontal="center" wrapText="1"/>
      <protection hidden="1"/>
    </xf>
    <xf numFmtId="0" fontId="7" fillId="0" borderId="0" xfId="0" applyFont="1" applyProtection="1">
      <protection hidden="1"/>
    </xf>
    <xf numFmtId="0" fontId="2" fillId="0" borderId="0" xfId="0" applyFont="1" applyAlignment="1" applyProtection="1">
      <alignment vertical="top"/>
      <protection hidden="1"/>
    </xf>
    <xf numFmtId="0" fontId="6" fillId="0" borderId="0" xfId="0" applyFont="1" applyProtection="1">
      <protection hidden="1"/>
    </xf>
    <xf numFmtId="0" fontId="3" fillId="0" borderId="0" xfId="0" applyFont="1" applyAlignment="1" applyProtection="1">
      <alignment horizontal="right"/>
      <protection hidden="1"/>
    </xf>
    <xf numFmtId="49" fontId="7" fillId="0" borderId="0" xfId="0" applyNumberFormat="1" applyFont="1" applyProtection="1">
      <protection hidden="1"/>
    </xf>
    <xf numFmtId="0" fontId="7" fillId="0" borderId="0" xfId="0" applyFont="1" applyAlignment="1">
      <alignment vertical="center"/>
    </xf>
    <xf numFmtId="0" fontId="8" fillId="0" borderId="0" xfId="0" applyFont="1"/>
    <xf numFmtId="0" fontId="2" fillId="0" borderId="1" xfId="0" applyFont="1" applyBorder="1" applyAlignment="1" applyProtection="1">
      <alignment vertical="center" wrapText="1" shrinkToFit="1"/>
      <protection locked="0" hidden="1"/>
    </xf>
    <xf numFmtId="166" fontId="2" fillId="0" borderId="2" xfId="0" applyNumberFormat="1" applyFont="1" applyBorder="1" applyAlignment="1" applyProtection="1">
      <alignment vertical="center" wrapText="1"/>
      <protection hidden="1"/>
    </xf>
    <xf numFmtId="166" fontId="2" fillId="0" borderId="4" xfId="0" applyNumberFormat="1" applyFont="1" applyBorder="1" applyAlignment="1" applyProtection="1">
      <alignment vertical="center" wrapText="1"/>
      <protection hidden="1"/>
    </xf>
    <xf numFmtId="166" fontId="2" fillId="0" borderId="9" xfId="0" applyNumberFormat="1" applyFont="1" applyBorder="1" applyAlignment="1" applyProtection="1">
      <alignment vertical="center" wrapText="1"/>
      <protection hidden="1"/>
    </xf>
    <xf numFmtId="166" fontId="2" fillId="0" borderId="10" xfId="0" applyNumberFormat="1" applyFont="1" applyBorder="1" applyAlignment="1" applyProtection="1">
      <alignment vertical="center" wrapText="1"/>
      <protection hidden="1"/>
    </xf>
    <xf numFmtId="3" fontId="2" fillId="0" borderId="1" xfId="0" applyNumberFormat="1" applyFont="1" applyBorder="1" applyAlignment="1" applyProtection="1">
      <alignment horizontal="center" vertical="center"/>
      <protection locked="0" hidden="1"/>
    </xf>
    <xf numFmtId="164" fontId="2" fillId="0" borderId="1" xfId="0" applyNumberFormat="1" applyFont="1" applyBorder="1" applyAlignment="1" applyProtection="1">
      <alignment vertical="center"/>
      <protection locked="0" hidden="1"/>
    </xf>
    <xf numFmtId="20" fontId="2" fillId="0" borderId="1" xfId="0" applyNumberFormat="1" applyFont="1" applyBorder="1" applyAlignment="1" applyProtection="1">
      <alignment vertical="center"/>
      <protection locked="0" hidden="1"/>
    </xf>
    <xf numFmtId="0" fontId="2" fillId="0" borderId="1" xfId="0" applyFont="1" applyBorder="1" applyAlignment="1" applyProtection="1">
      <alignment vertical="center" wrapText="1"/>
      <protection locked="0" hidden="1"/>
    </xf>
    <xf numFmtId="1" fontId="2" fillId="0" borderId="1" xfId="0" applyNumberFormat="1" applyFont="1" applyBorder="1" applyAlignment="1" applyProtection="1">
      <alignment vertical="center"/>
      <protection locked="0" hidden="1"/>
    </xf>
    <xf numFmtId="44" fontId="2" fillId="0" borderId="1" xfId="0" applyNumberFormat="1" applyFont="1" applyBorder="1" applyAlignment="1" applyProtection="1">
      <alignment vertical="center"/>
      <protection locked="0" hidden="1"/>
    </xf>
    <xf numFmtId="166" fontId="2" fillId="0" borderId="1" xfId="0" applyNumberFormat="1" applyFont="1" applyBorder="1" applyAlignment="1" applyProtection="1">
      <alignment vertical="center"/>
      <protection hidden="1"/>
    </xf>
    <xf numFmtId="165" fontId="2" fillId="0" borderId="1" xfId="0" applyNumberFormat="1" applyFont="1" applyBorder="1" applyAlignment="1" applyProtection="1">
      <alignment vertical="center"/>
      <protection hidden="1"/>
    </xf>
    <xf numFmtId="0" fontId="2" fillId="0" borderId="1" xfId="0" applyFont="1" applyBorder="1" applyAlignment="1" applyProtection="1">
      <alignment horizontal="center" wrapText="1"/>
      <protection hidden="1"/>
    </xf>
    <xf numFmtId="0" fontId="2" fillId="0" borderId="6" xfId="0" applyFont="1" applyBorder="1" applyAlignment="1" applyProtection="1">
      <alignment horizontal="center"/>
      <protection hidden="1"/>
    </xf>
    <xf numFmtId="170" fontId="2" fillId="0" borderId="8" xfId="0" applyNumberFormat="1" applyFont="1" applyBorder="1" applyAlignment="1" applyProtection="1">
      <alignment horizontal="center"/>
      <protection hidden="1"/>
    </xf>
    <xf numFmtId="0" fontId="2" fillId="0" borderId="8" xfId="0" applyFont="1" applyBorder="1" applyProtection="1">
      <protection hidden="1"/>
    </xf>
    <xf numFmtId="0" fontId="2" fillId="0" borderId="6" xfId="0" applyFont="1" applyBorder="1" applyAlignment="1" applyProtection="1">
      <alignment horizontal="center"/>
      <protection locked="0" hidden="1"/>
    </xf>
    <xf numFmtId="0" fontId="2" fillId="0" borderId="8" xfId="0" applyFont="1" applyBorder="1" applyAlignment="1" applyProtection="1">
      <alignment shrinkToFit="1"/>
      <protection locked="0" hidden="1"/>
    </xf>
    <xf numFmtId="0" fontId="3" fillId="0" borderId="8" xfId="0" applyFont="1" applyBorder="1" applyAlignment="1" applyProtection="1">
      <alignment horizontal="center" vertical="top"/>
      <protection hidden="1"/>
    </xf>
    <xf numFmtId="0" fontId="2" fillId="0" borderId="6" xfId="0" applyFont="1" applyBorder="1" applyAlignment="1" applyProtection="1">
      <alignment shrinkToFit="1"/>
      <protection locked="0" hidden="1"/>
    </xf>
    <xf numFmtId="0" fontId="2" fillId="0" borderId="3" xfId="0" applyFont="1" applyBorder="1" applyAlignment="1" applyProtection="1">
      <alignment vertical="top" wrapText="1" shrinkToFit="1"/>
      <protection hidden="1"/>
    </xf>
    <xf numFmtId="0" fontId="2" fillId="0" borderId="0" xfId="0" applyFont="1" applyAlignment="1" applyProtection="1">
      <alignment vertical="top" wrapText="1" shrinkToFit="1"/>
      <protection hidden="1"/>
    </xf>
    <xf numFmtId="167" fontId="5" fillId="0" borderId="3" xfId="0" applyNumberFormat="1" applyFont="1" applyBorder="1" applyAlignment="1" applyProtection="1">
      <alignment horizontal="center"/>
      <protection hidden="1"/>
    </xf>
    <xf numFmtId="167" fontId="5" fillId="0" borderId="6" xfId="0" applyNumberFormat="1" applyFont="1" applyBorder="1" applyAlignment="1" applyProtection="1">
      <alignment horizontal="center"/>
      <protection hidden="1"/>
    </xf>
    <xf numFmtId="0" fontId="2" fillId="0" borderId="3" xfId="0" applyFont="1" applyBorder="1" applyAlignment="1" applyProtection="1">
      <alignment horizontal="center" vertical="top"/>
      <protection hidden="1"/>
    </xf>
    <xf numFmtId="0" fontId="2" fillId="0" borderId="3" xfId="0" applyFont="1" applyBorder="1" applyAlignment="1" applyProtection="1">
      <alignment horizontal="center"/>
      <protection hidden="1"/>
    </xf>
    <xf numFmtId="0" fontId="2" fillId="0" borderId="3" xfId="0" applyFont="1" applyBorder="1" applyAlignment="1" applyProtection="1">
      <alignment vertical="top"/>
      <protection hidden="1"/>
    </xf>
    <xf numFmtId="0" fontId="2" fillId="0" borderId="0" xfId="0" applyFont="1" applyAlignment="1" applyProtection="1">
      <alignment horizontal="center" vertical="top"/>
      <protection hidden="1"/>
    </xf>
    <xf numFmtId="170" fontId="2" fillId="0" borderId="6" xfId="0" applyNumberFormat="1" applyFont="1" applyBorder="1" applyAlignment="1" applyProtection="1">
      <alignment horizontal="center"/>
      <protection locked="0" hidden="1"/>
    </xf>
    <xf numFmtId="0" fontId="2" fillId="0" borderId="0" xfId="0" applyFont="1" applyAlignment="1" applyProtection="1">
      <alignment horizontal="center"/>
      <protection locked="0" hidden="1"/>
    </xf>
    <xf numFmtId="0" fontId="2" fillId="0" borderId="11" xfId="0" applyFont="1" applyBorder="1" applyAlignment="1" applyProtection="1">
      <alignment vertical="center" wrapText="1"/>
      <protection locked="0" hidden="1"/>
    </xf>
    <xf numFmtId="0" fontId="2" fillId="0" borderId="12" xfId="0" applyFont="1" applyBorder="1" applyAlignment="1" applyProtection="1">
      <alignment vertical="center" wrapText="1"/>
      <protection locked="0" hidden="1"/>
    </xf>
    <xf numFmtId="0" fontId="2" fillId="0" borderId="6" xfId="0" applyFont="1" applyBorder="1" applyProtection="1">
      <protection hidden="1"/>
    </xf>
    <xf numFmtId="0" fontId="2" fillId="0" borderId="1" xfId="0" applyFont="1" applyBorder="1" applyAlignment="1">
      <alignment horizontal="center" wrapText="1"/>
    </xf>
    <xf numFmtId="164" fontId="2" fillId="0" borderId="1" xfId="0" applyNumberFormat="1" applyFont="1" applyBorder="1" applyAlignment="1" applyProtection="1">
      <alignment vertical="center"/>
      <protection locked="0"/>
    </xf>
    <xf numFmtId="20" fontId="2" fillId="0" borderId="1" xfId="0" applyNumberFormat="1" applyFont="1" applyBorder="1" applyAlignment="1" applyProtection="1">
      <alignment vertical="center"/>
      <protection locked="0"/>
    </xf>
    <xf numFmtId="0" fontId="2" fillId="0" borderId="11"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1" fontId="2" fillId="0" borderId="1" xfId="0" applyNumberFormat="1" applyFont="1" applyBorder="1" applyAlignment="1" applyProtection="1">
      <alignment vertical="center"/>
      <protection locked="0"/>
    </xf>
    <xf numFmtId="0" fontId="2" fillId="0" borderId="0" xfId="0" applyFont="1" applyAlignment="1">
      <alignment horizontal="right"/>
    </xf>
    <xf numFmtId="0" fontId="2" fillId="0" borderId="1" xfId="0" applyFont="1" applyBorder="1" applyAlignment="1" applyProtection="1">
      <alignment vertical="center" wrapText="1" shrinkToFit="1"/>
      <protection locked="0"/>
    </xf>
    <xf numFmtId="0" fontId="2" fillId="0" borderId="0" xfId="0" applyFont="1" applyAlignment="1">
      <alignment horizontal="center"/>
    </xf>
    <xf numFmtId="0" fontId="2" fillId="0" borderId="0" xfId="0" applyFont="1"/>
    <xf numFmtId="44" fontId="2" fillId="0" borderId="1" xfId="0" applyNumberFormat="1" applyFont="1" applyBorder="1" applyAlignment="1" applyProtection="1">
      <alignment vertical="center"/>
      <protection locked="0"/>
    </xf>
    <xf numFmtId="166" fontId="2" fillId="0" borderId="1" xfId="0" applyNumberFormat="1" applyFont="1" applyBorder="1" applyAlignment="1">
      <alignment vertical="center"/>
    </xf>
    <xf numFmtId="165" fontId="2" fillId="0" borderId="1" xfId="0" applyNumberFormat="1" applyFont="1" applyBorder="1" applyAlignment="1">
      <alignment vertical="center"/>
    </xf>
    <xf numFmtId="3"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vertical="center" wrapText="1"/>
      <protection locked="0"/>
    </xf>
    <xf numFmtId="0" fontId="2" fillId="0" borderId="3" xfId="0" applyFont="1" applyBorder="1" applyAlignment="1">
      <alignment vertical="top"/>
    </xf>
    <xf numFmtId="0" fontId="2" fillId="0" borderId="0" xfId="0" applyFont="1" applyAlignment="1">
      <alignment horizontal="center" vertical="top"/>
    </xf>
    <xf numFmtId="0" fontId="2" fillId="0" borderId="3" xfId="0" applyFont="1" applyBorder="1" applyAlignment="1">
      <alignment horizontal="center" vertical="top"/>
    </xf>
    <xf numFmtId="170" fontId="2" fillId="0" borderId="6" xfId="0" applyNumberFormat="1" applyFont="1" applyBorder="1" applyAlignment="1" applyProtection="1">
      <alignment horizontal="center"/>
      <protection hidden="1"/>
    </xf>
    <xf numFmtId="0" fontId="2" fillId="0" borderId="3" xfId="0" applyFont="1" applyBorder="1" applyAlignment="1">
      <alignment horizontal="center"/>
    </xf>
    <xf numFmtId="0" fontId="2" fillId="0" borderId="3" xfId="0" applyFont="1" applyBorder="1" applyAlignment="1">
      <alignment vertical="top" wrapText="1" shrinkToFit="1"/>
    </xf>
    <xf numFmtId="0" fontId="2" fillId="0" borderId="0" xfId="0" applyFont="1" applyAlignment="1">
      <alignment vertical="top" wrapText="1" shrinkToFit="1"/>
    </xf>
    <xf numFmtId="167" fontId="5" fillId="0" borderId="3" xfId="0" applyNumberFormat="1" applyFont="1" applyBorder="1" applyAlignment="1">
      <alignment horizontal="center"/>
    </xf>
    <xf numFmtId="167" fontId="5" fillId="0" borderId="6" xfId="0" applyNumberFormat="1" applyFont="1" applyBorder="1" applyAlignment="1">
      <alignment horizontal="center"/>
    </xf>
    <xf numFmtId="0" fontId="3" fillId="0" borderId="0" xfId="0" applyFont="1" applyAlignment="1">
      <alignment horizontal="center" vertical="top"/>
    </xf>
    <xf numFmtId="0" fontId="2" fillId="0" borderId="0" xfId="0" applyFont="1" applyAlignment="1" applyProtection="1">
      <alignment shrinkToFit="1"/>
      <protection hidden="1"/>
    </xf>
  </cellXfs>
  <cellStyles count="1">
    <cellStyle name="Normal" xfId="0" builtinId="0"/>
  </cellStyles>
  <dxfs count="6">
    <dxf>
      <font>
        <b val="0"/>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5"/>
      <tableStyleElement type="headerRow"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2</xdr:row>
          <xdr:rowOff>19050</xdr:rowOff>
        </xdr:from>
        <xdr:to>
          <xdr:col>6</xdr:col>
          <xdr:colOff>152400</xdr:colOff>
          <xdr:row>2</xdr:row>
          <xdr:rowOff>142875</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xdr:row>
          <xdr:rowOff>19050</xdr:rowOff>
        </xdr:from>
        <xdr:to>
          <xdr:col>6</xdr:col>
          <xdr:colOff>152400</xdr:colOff>
          <xdr:row>3</xdr:row>
          <xdr:rowOff>152400</xdr:rowOff>
        </xdr:to>
        <xdr:sp macro="" textlink="">
          <xdr:nvSpPr>
            <xdr:cNvPr id="1026" name="CheckBox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0</xdr:row>
          <xdr:rowOff>47625</xdr:rowOff>
        </xdr:from>
        <xdr:to>
          <xdr:col>6</xdr:col>
          <xdr:colOff>161925</xdr:colOff>
          <xdr:row>0</xdr:row>
          <xdr:rowOff>171450</xdr:rowOff>
        </xdr:to>
        <xdr:sp macro="" textlink="">
          <xdr:nvSpPr>
            <xdr:cNvPr id="1028" name="CheckBox3"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63A8088-ADB5-4F8C-A0F2-D4EEBE500CDB}" name="Table2" displayName="Table2" ref="A1:B79" totalsRowShown="0" headerRowDxfId="3" dataDxfId="2">
  <tableColumns count="2">
    <tableColumn id="1" xr3:uid="{BC0C9706-993F-4F80-8708-2CE38B1CA338}" name="Employee" dataDxfId="1"/>
    <tableColumn id="2" xr3:uid="{64DCF5ED-DAD4-49EB-B2B5-BD9BDC314C40}" name="Vendor #"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117"/>
  <sheetViews>
    <sheetView showGridLines="0" showZeros="0" zoomScaleNormal="100" workbookViewId="0">
      <selection activeCell="R46" sqref="R46"/>
    </sheetView>
  </sheetViews>
  <sheetFormatPr defaultRowHeight="12.75" x14ac:dyDescent="0.2"/>
  <cols>
    <col min="1" max="2" width="5.5703125" style="13" customWidth="1"/>
    <col min="3" max="3" width="7.7109375" style="13" customWidth="1"/>
    <col min="4" max="4" width="9.42578125" style="13" customWidth="1"/>
    <col min="5" max="5" width="5.42578125" style="13" customWidth="1"/>
    <col min="6" max="6" width="8.140625" style="13" customWidth="1"/>
    <col min="7" max="7" width="7.5703125" style="13" customWidth="1"/>
    <col min="8" max="8" width="9.140625" style="13"/>
    <col min="9" max="9" width="9" style="13" customWidth="1"/>
    <col min="10" max="10" width="3.28515625" style="13" customWidth="1"/>
    <col min="11" max="12" width="8.28515625" style="13" customWidth="1"/>
    <col min="13" max="13" width="14" style="13" customWidth="1"/>
    <col min="14" max="14" width="1.28515625" style="13" customWidth="1"/>
    <col min="15" max="15" width="10.42578125" style="13" customWidth="1"/>
    <col min="16" max="16" width="8" style="13" customWidth="1"/>
    <col min="17" max="17" width="6" style="13" customWidth="1"/>
    <col min="18" max="18" width="4.140625" style="13" customWidth="1"/>
    <col min="19" max="19" width="11.5703125" style="13" customWidth="1"/>
    <col min="20" max="20" width="25.28515625" style="13" customWidth="1"/>
    <col min="21" max="21" width="15.140625" style="13" customWidth="1"/>
    <col min="24" max="25" width="9.140625" style="13" customWidth="1"/>
    <col min="26" max="16384" width="9.140625" style="13"/>
  </cols>
  <sheetData>
    <row r="1" spans="1:21" ht="15.75" x14ac:dyDescent="0.25">
      <c r="A1" s="12" t="s">
        <v>0</v>
      </c>
      <c r="F1" s="14"/>
      <c r="G1" s="15" t="s">
        <v>62</v>
      </c>
      <c r="H1" s="14"/>
      <c r="I1" s="14"/>
      <c r="J1" s="14"/>
      <c r="K1" s="14"/>
      <c r="L1" s="16" t="s">
        <v>28</v>
      </c>
      <c r="M1" s="17"/>
      <c r="N1" s="17"/>
      <c r="O1" s="17"/>
      <c r="P1" s="17"/>
      <c r="Q1" s="17"/>
      <c r="R1" s="18"/>
    </row>
    <row r="2" spans="1:21" x14ac:dyDescent="0.2">
      <c r="F2" s="14"/>
      <c r="G2" s="20" t="s">
        <v>14</v>
      </c>
      <c r="H2" s="17"/>
      <c r="I2" s="17"/>
      <c r="J2" s="18"/>
      <c r="K2" s="14"/>
      <c r="L2" s="21" t="s">
        <v>24</v>
      </c>
      <c r="M2" s="22" t="e">
        <f>LOOKUP(C3,VNumber)</f>
        <v>#N/A</v>
      </c>
      <c r="N2" s="14"/>
      <c r="O2" s="14" t="s">
        <v>19</v>
      </c>
      <c r="P2" s="55" t="s">
        <v>23</v>
      </c>
      <c r="Q2" s="55"/>
      <c r="R2" s="23"/>
    </row>
    <row r="3" spans="1:21" x14ac:dyDescent="0.2">
      <c r="A3" s="14" t="s">
        <v>1</v>
      </c>
      <c r="B3" s="14"/>
      <c r="C3" s="58"/>
      <c r="D3" s="58"/>
      <c r="E3" s="58"/>
      <c r="F3" s="14"/>
      <c r="G3" s="21" t="s">
        <v>15</v>
      </c>
      <c r="H3" s="14"/>
      <c r="I3" s="14"/>
      <c r="J3" s="23"/>
      <c r="K3" s="14"/>
      <c r="L3" s="21" t="s">
        <v>25</v>
      </c>
      <c r="M3" s="25"/>
      <c r="N3" s="14"/>
      <c r="O3" s="14" t="s">
        <v>20</v>
      </c>
      <c r="P3" s="56"/>
      <c r="Q3" s="56"/>
      <c r="R3" s="23"/>
      <c r="U3" s="24"/>
    </row>
    <row r="4" spans="1:21" x14ac:dyDescent="0.2">
      <c r="A4" s="14" t="s">
        <v>2</v>
      </c>
      <c r="B4" s="14"/>
      <c r="C4" s="59"/>
      <c r="D4" s="59"/>
      <c r="E4" s="59"/>
      <c r="F4" s="14"/>
      <c r="G4" s="21" t="s">
        <v>17</v>
      </c>
      <c r="H4" s="61"/>
      <c r="I4" s="61"/>
      <c r="J4" s="23"/>
      <c r="K4" s="14"/>
      <c r="L4" s="21" t="s">
        <v>26</v>
      </c>
      <c r="M4" s="26"/>
      <c r="N4" s="14"/>
      <c r="O4" s="14" t="s">
        <v>21</v>
      </c>
      <c r="P4" s="57"/>
      <c r="Q4" s="57"/>
      <c r="R4" s="23"/>
      <c r="U4" s="24"/>
    </row>
    <row r="5" spans="1:21" x14ac:dyDescent="0.2">
      <c r="A5" s="14"/>
      <c r="B5" s="11"/>
      <c r="C5" s="59"/>
      <c r="D5" s="59"/>
      <c r="E5" s="59"/>
      <c r="F5" s="14"/>
      <c r="G5" s="27"/>
      <c r="H5" s="60" t="s">
        <v>16</v>
      </c>
      <c r="I5" s="60"/>
      <c r="J5" s="28"/>
      <c r="K5" s="14"/>
      <c r="L5" s="21" t="s">
        <v>27</v>
      </c>
      <c r="M5" s="29" t="str">
        <f>M39</f>
        <v>INVALID/MISSING NAME</v>
      </c>
      <c r="N5" s="14"/>
      <c r="O5" s="14" t="s">
        <v>22</v>
      </c>
      <c r="P5" s="57"/>
      <c r="Q5" s="57"/>
      <c r="R5" s="23"/>
    </row>
    <row r="6" spans="1:21" ht="6.75" customHeight="1" x14ac:dyDescent="0.2">
      <c r="L6" s="30"/>
      <c r="M6" s="31"/>
      <c r="N6" s="31"/>
      <c r="O6" s="31"/>
      <c r="P6" s="31"/>
      <c r="Q6" s="31"/>
      <c r="R6" s="32"/>
    </row>
    <row r="7" spans="1:21" ht="6.75" customHeight="1" x14ac:dyDescent="0.2"/>
    <row r="8" spans="1:21" ht="26.25" customHeight="1" x14ac:dyDescent="0.2">
      <c r="A8" s="54" t="s">
        <v>37</v>
      </c>
      <c r="B8" s="54"/>
      <c r="C8" s="33" t="s">
        <v>3</v>
      </c>
      <c r="D8" s="33" t="s">
        <v>36</v>
      </c>
      <c r="E8" s="33" t="s">
        <v>4</v>
      </c>
      <c r="F8" s="33" t="s">
        <v>5</v>
      </c>
      <c r="G8" s="33" t="s">
        <v>6</v>
      </c>
      <c r="H8" s="33" t="s">
        <v>7</v>
      </c>
      <c r="I8" s="54" t="s">
        <v>8</v>
      </c>
      <c r="J8" s="54"/>
      <c r="K8" s="33" t="s">
        <v>9</v>
      </c>
      <c r="L8" s="33" t="s">
        <v>10</v>
      </c>
      <c r="M8" s="54" t="s">
        <v>11</v>
      </c>
      <c r="N8" s="54"/>
      <c r="O8" s="54" t="s">
        <v>12</v>
      </c>
      <c r="P8" s="54"/>
      <c r="Q8" s="54" t="s">
        <v>13</v>
      </c>
      <c r="R8" s="54"/>
    </row>
    <row r="9" spans="1:21" ht="12.75" customHeight="1" x14ac:dyDescent="0.2">
      <c r="A9" s="47"/>
      <c r="B9" s="48"/>
      <c r="C9" s="48"/>
      <c r="D9" s="72"/>
      <c r="E9" s="50"/>
      <c r="F9" s="51"/>
      <c r="G9" s="52">
        <f>E9*IF(Codes!$G$1=TRUE,14,9)+F9</f>
        <v>0</v>
      </c>
      <c r="H9" s="51"/>
      <c r="I9" s="46"/>
      <c r="J9" s="46"/>
      <c r="K9" s="53">
        <f>I10-I9</f>
        <v>0</v>
      </c>
      <c r="L9" s="52">
        <f>ROUND(K9*0.655,2)</f>
        <v>0</v>
      </c>
      <c r="M9" s="41"/>
      <c r="N9" s="41"/>
      <c r="O9" s="41"/>
      <c r="P9" s="41"/>
      <c r="Q9" s="42">
        <f>IF(AND(G9+H9+L9&gt;0,ISBLANK(A9)=TRUE),"Enter Date",IF(AND(G9+H9+L9&gt;0,ISBLANK(D9)=TRUE),"Select Program",G9+H9+L9))</f>
        <v>0</v>
      </c>
      <c r="R9" s="43"/>
      <c r="U9" s="24"/>
    </row>
    <row r="10" spans="1:21" x14ac:dyDescent="0.2">
      <c r="A10" s="47"/>
      <c r="B10" s="48"/>
      <c r="C10" s="48"/>
      <c r="D10" s="73"/>
      <c r="E10" s="50"/>
      <c r="F10" s="51"/>
      <c r="G10" s="52"/>
      <c r="H10" s="51"/>
      <c r="I10" s="46"/>
      <c r="J10" s="46"/>
      <c r="K10" s="53"/>
      <c r="L10" s="52"/>
      <c r="M10" s="41"/>
      <c r="N10" s="41"/>
      <c r="O10" s="41"/>
      <c r="P10" s="41"/>
      <c r="Q10" s="44"/>
      <c r="R10" s="45"/>
    </row>
    <row r="11" spans="1:21" ht="12.75" customHeight="1" x14ac:dyDescent="0.2">
      <c r="A11" s="47"/>
      <c r="B11" s="48"/>
      <c r="C11" s="48"/>
      <c r="D11" s="72"/>
      <c r="E11" s="50"/>
      <c r="F11" s="51"/>
      <c r="G11" s="52">
        <f>E11*IF(Codes!$G$1=TRUE,14,9)+F11</f>
        <v>0</v>
      </c>
      <c r="H11" s="51"/>
      <c r="I11" s="46"/>
      <c r="J11" s="46"/>
      <c r="K11" s="53">
        <f>I12-I11</f>
        <v>0</v>
      </c>
      <c r="L11" s="52">
        <f>ROUND(K11*0.655,2)</f>
        <v>0</v>
      </c>
      <c r="M11" s="41"/>
      <c r="N11" s="41"/>
      <c r="O11" s="41"/>
      <c r="P11" s="41"/>
      <c r="Q11" s="42">
        <f>IF(AND(G11+H11+L11&gt;0,ISBLANK(A11)=TRUE),"Enter Date",IF(AND(G11+H11+L11&gt;0,ISBLANK(D11)=TRUE),"Select Program",G11+H11+L11))</f>
        <v>0</v>
      </c>
      <c r="R11" s="43"/>
      <c r="T11" s="34"/>
      <c r="U11" s="34"/>
    </row>
    <row r="12" spans="1:21" x14ac:dyDescent="0.2">
      <c r="A12" s="47"/>
      <c r="B12" s="48"/>
      <c r="C12" s="48"/>
      <c r="D12" s="73"/>
      <c r="E12" s="50"/>
      <c r="F12" s="51"/>
      <c r="G12" s="52"/>
      <c r="H12" s="51"/>
      <c r="I12" s="46"/>
      <c r="J12" s="46"/>
      <c r="K12" s="53"/>
      <c r="L12" s="52"/>
      <c r="M12" s="41"/>
      <c r="N12" s="41"/>
      <c r="O12" s="41"/>
      <c r="P12" s="41"/>
      <c r="Q12" s="44"/>
      <c r="R12" s="45"/>
      <c r="U12" s="24"/>
    </row>
    <row r="13" spans="1:21" x14ac:dyDescent="0.2">
      <c r="A13" s="47"/>
      <c r="B13" s="48"/>
      <c r="C13" s="48"/>
      <c r="D13" s="49"/>
      <c r="E13" s="50"/>
      <c r="F13" s="51"/>
      <c r="G13" s="52">
        <f>E13*IF(Codes!$G$1=TRUE,14,9)+F13</f>
        <v>0</v>
      </c>
      <c r="H13" s="51"/>
      <c r="I13" s="46"/>
      <c r="J13" s="46"/>
      <c r="K13" s="53">
        <f>I14-I13</f>
        <v>0</v>
      </c>
      <c r="L13" s="52">
        <f>ROUND(K13*0.655,2)</f>
        <v>0</v>
      </c>
      <c r="M13" s="41"/>
      <c r="N13" s="41"/>
      <c r="O13" s="41"/>
      <c r="P13" s="41"/>
      <c r="Q13" s="42">
        <f>IF(AND(G13+H13+L13&gt;0,ISBLANK(A13)=TRUE),"Enter Date",IF(AND(G13+H13+L13&gt;0,ISBLANK(D13)=TRUE),"Select Program",G13+H13+L13))</f>
        <v>0</v>
      </c>
      <c r="R13" s="43"/>
      <c r="U13" s="24"/>
    </row>
    <row r="14" spans="1:21" x14ac:dyDescent="0.2">
      <c r="A14" s="47"/>
      <c r="B14" s="48"/>
      <c r="C14" s="48"/>
      <c r="D14" s="49"/>
      <c r="E14" s="50"/>
      <c r="F14" s="51"/>
      <c r="G14" s="52"/>
      <c r="H14" s="51"/>
      <c r="I14" s="46"/>
      <c r="J14" s="46"/>
      <c r="K14" s="53"/>
      <c r="L14" s="52"/>
      <c r="M14" s="41"/>
      <c r="N14" s="41"/>
      <c r="O14" s="41"/>
      <c r="P14" s="41"/>
      <c r="Q14" s="44"/>
      <c r="R14" s="45"/>
      <c r="U14" s="24"/>
    </row>
    <row r="15" spans="1:21" x14ac:dyDescent="0.2">
      <c r="A15" s="47"/>
      <c r="B15" s="48"/>
      <c r="C15" s="48"/>
      <c r="D15" s="49"/>
      <c r="E15" s="50"/>
      <c r="F15" s="51"/>
      <c r="G15" s="52">
        <f>E15*IF(Codes!$G$1=TRUE,14,9)+F15</f>
        <v>0</v>
      </c>
      <c r="H15" s="51"/>
      <c r="I15" s="46"/>
      <c r="J15" s="46"/>
      <c r="K15" s="53">
        <f>I16-I15</f>
        <v>0</v>
      </c>
      <c r="L15" s="52">
        <f>ROUND(K15*0.655,2)</f>
        <v>0</v>
      </c>
      <c r="M15" s="41"/>
      <c r="N15" s="41"/>
      <c r="O15" s="41"/>
      <c r="P15" s="41"/>
      <c r="Q15" s="42">
        <f>IF(AND(G15+H15+L15&gt;0,ISBLANK(A15)=TRUE),"Enter Date",IF(AND(G15+H15+L15&gt;0,ISBLANK(D15)=TRUE),"Select Program",G15+H15+L15))</f>
        <v>0</v>
      </c>
      <c r="R15" s="43"/>
    </row>
    <row r="16" spans="1:21" x14ac:dyDescent="0.2">
      <c r="A16" s="47"/>
      <c r="B16" s="48"/>
      <c r="C16" s="48"/>
      <c r="D16" s="49"/>
      <c r="E16" s="50"/>
      <c r="F16" s="51"/>
      <c r="G16" s="52"/>
      <c r="H16" s="51"/>
      <c r="I16" s="46"/>
      <c r="J16" s="46"/>
      <c r="K16" s="53"/>
      <c r="L16" s="52"/>
      <c r="M16" s="41"/>
      <c r="N16" s="41"/>
      <c r="O16" s="41"/>
      <c r="P16" s="41"/>
      <c r="Q16" s="44"/>
      <c r="R16" s="45"/>
      <c r="U16" s="24"/>
    </row>
    <row r="17" spans="1:21" x14ac:dyDescent="0.2">
      <c r="A17" s="47"/>
      <c r="B17" s="48"/>
      <c r="C17" s="48"/>
      <c r="D17" s="49"/>
      <c r="E17" s="50"/>
      <c r="F17" s="51"/>
      <c r="G17" s="52">
        <f>E17*IF(Codes!$G$1=TRUE,14,9)+F17</f>
        <v>0</v>
      </c>
      <c r="H17" s="51"/>
      <c r="I17" s="46"/>
      <c r="J17" s="46"/>
      <c r="K17" s="53">
        <f>I18-I17</f>
        <v>0</v>
      </c>
      <c r="L17" s="52">
        <f>ROUND(K17*0.655,2)</f>
        <v>0</v>
      </c>
      <c r="M17" s="41"/>
      <c r="N17" s="41"/>
      <c r="O17" s="41"/>
      <c r="P17" s="41"/>
      <c r="Q17" s="42">
        <f>IF(AND(G17+H17+L17&gt;0,ISBLANK(A17)=TRUE),"Enter Date",IF(AND(G17+H17+L17&gt;0,ISBLANK(D17)=TRUE),"Select Program",G17+H17+L17))</f>
        <v>0</v>
      </c>
      <c r="R17" s="43"/>
      <c r="T17" s="34"/>
      <c r="U17" s="38"/>
    </row>
    <row r="18" spans="1:21" x14ac:dyDescent="0.2">
      <c r="A18" s="47"/>
      <c r="B18" s="48"/>
      <c r="C18" s="48"/>
      <c r="D18" s="49"/>
      <c r="E18" s="50"/>
      <c r="F18" s="51"/>
      <c r="G18" s="52"/>
      <c r="H18" s="51"/>
      <c r="I18" s="46"/>
      <c r="J18" s="46"/>
      <c r="K18" s="53"/>
      <c r="L18" s="52"/>
      <c r="M18" s="41"/>
      <c r="N18" s="41"/>
      <c r="O18" s="41"/>
      <c r="P18" s="41"/>
      <c r="Q18" s="44"/>
      <c r="R18" s="45"/>
    </row>
    <row r="19" spans="1:21" x14ac:dyDescent="0.2">
      <c r="A19" s="47"/>
      <c r="B19" s="48"/>
      <c r="C19" s="48"/>
      <c r="D19" s="49"/>
      <c r="E19" s="50"/>
      <c r="F19" s="51"/>
      <c r="G19" s="52">
        <f>E19*IF(Codes!$G$1=TRUE,14,9)+F19</f>
        <v>0</v>
      </c>
      <c r="H19" s="51"/>
      <c r="I19" s="46"/>
      <c r="J19" s="46"/>
      <c r="K19" s="53">
        <f>I20-I19</f>
        <v>0</v>
      </c>
      <c r="L19" s="52">
        <f>ROUND(K19*0.655,2)</f>
        <v>0</v>
      </c>
      <c r="M19" s="41"/>
      <c r="N19" s="41"/>
      <c r="O19" s="41"/>
      <c r="P19" s="41"/>
      <c r="Q19" s="42">
        <f>IF(AND(G19+H19+L19&gt;0,ISBLANK(A19)=TRUE),"Enter Date",IF(AND(G19+H19+L19&gt;0,ISBLANK(D19)=TRUE),"Select Program",G19+H19+L19))</f>
        <v>0</v>
      </c>
      <c r="R19" s="43"/>
    </row>
    <row r="20" spans="1:21" x14ac:dyDescent="0.2">
      <c r="A20" s="47"/>
      <c r="B20" s="48"/>
      <c r="C20" s="48"/>
      <c r="D20" s="49"/>
      <c r="E20" s="50"/>
      <c r="F20" s="51"/>
      <c r="G20" s="52"/>
      <c r="H20" s="51"/>
      <c r="I20" s="46"/>
      <c r="J20" s="46"/>
      <c r="K20" s="53"/>
      <c r="L20" s="52"/>
      <c r="M20" s="41"/>
      <c r="N20" s="41"/>
      <c r="O20" s="41"/>
      <c r="P20" s="41"/>
      <c r="Q20" s="44"/>
      <c r="R20" s="45"/>
    </row>
    <row r="21" spans="1:21" x14ac:dyDescent="0.2">
      <c r="A21" s="47"/>
      <c r="B21" s="48"/>
      <c r="C21" s="48"/>
      <c r="D21" s="49"/>
      <c r="E21" s="50"/>
      <c r="F21" s="51"/>
      <c r="G21" s="52">
        <f>E21*IF(Codes!$G$1=TRUE,14,9)+F21</f>
        <v>0</v>
      </c>
      <c r="H21" s="51"/>
      <c r="I21" s="46"/>
      <c r="J21" s="46"/>
      <c r="K21" s="53">
        <f>I22-I21</f>
        <v>0</v>
      </c>
      <c r="L21" s="52">
        <f>ROUND(K21*0.655,2)</f>
        <v>0</v>
      </c>
      <c r="M21" s="41"/>
      <c r="N21" s="41"/>
      <c r="O21" s="41"/>
      <c r="P21" s="41"/>
      <c r="Q21" s="42">
        <f>IF(AND(G21+H21+L21&gt;0,ISBLANK(A21)=TRUE),"Enter Date",IF(AND(G21+H21+L21&gt;0,ISBLANK(D21)=TRUE),"Select Program",G21+H21+L21))</f>
        <v>0</v>
      </c>
      <c r="R21" s="43"/>
    </row>
    <row r="22" spans="1:21" x14ac:dyDescent="0.2">
      <c r="A22" s="47"/>
      <c r="B22" s="48"/>
      <c r="C22" s="48"/>
      <c r="D22" s="49"/>
      <c r="E22" s="50"/>
      <c r="F22" s="51"/>
      <c r="G22" s="52"/>
      <c r="H22" s="51"/>
      <c r="I22" s="46"/>
      <c r="J22" s="46"/>
      <c r="K22" s="53"/>
      <c r="L22" s="52"/>
      <c r="M22" s="41"/>
      <c r="N22" s="41"/>
      <c r="O22" s="41"/>
      <c r="P22" s="41"/>
      <c r="Q22" s="44"/>
      <c r="R22" s="45"/>
      <c r="U22" s="24"/>
    </row>
    <row r="23" spans="1:21" x14ac:dyDescent="0.2">
      <c r="A23" s="47"/>
      <c r="B23" s="48"/>
      <c r="C23" s="48"/>
      <c r="D23" s="49"/>
      <c r="E23" s="50"/>
      <c r="F23" s="51"/>
      <c r="G23" s="52">
        <f>E23*IF(Codes!$G$1=TRUE,14,9)+F23</f>
        <v>0</v>
      </c>
      <c r="H23" s="51"/>
      <c r="I23" s="46"/>
      <c r="J23" s="46"/>
      <c r="K23" s="53">
        <f>I24-I23</f>
        <v>0</v>
      </c>
      <c r="L23" s="52">
        <f>ROUND(K23*0.655,2)</f>
        <v>0</v>
      </c>
      <c r="M23" s="41"/>
      <c r="N23" s="41"/>
      <c r="O23" s="41"/>
      <c r="P23" s="41"/>
      <c r="Q23" s="42">
        <f>IF(AND(G23+H23+L23&gt;0,ISBLANK(A23)=TRUE),"Enter Date",IF(AND(G23+H23+L23&gt;0,ISBLANK(D23)=TRUE),"Select Program",G23+H23+L23))</f>
        <v>0</v>
      </c>
      <c r="R23" s="43"/>
    </row>
    <row r="24" spans="1:21" x14ac:dyDescent="0.2">
      <c r="A24" s="47"/>
      <c r="B24" s="48"/>
      <c r="C24" s="48"/>
      <c r="D24" s="49"/>
      <c r="E24" s="50"/>
      <c r="F24" s="51"/>
      <c r="G24" s="52"/>
      <c r="H24" s="51"/>
      <c r="I24" s="46"/>
      <c r="J24" s="46"/>
      <c r="K24" s="53"/>
      <c r="L24" s="52"/>
      <c r="M24" s="41"/>
      <c r="N24" s="41"/>
      <c r="O24" s="41"/>
      <c r="P24" s="41"/>
      <c r="Q24" s="44"/>
      <c r="R24" s="45"/>
      <c r="U24" s="24"/>
    </row>
    <row r="25" spans="1:21" x14ac:dyDescent="0.2">
      <c r="A25" s="47"/>
      <c r="B25" s="48"/>
      <c r="C25" s="48"/>
      <c r="D25" s="49"/>
      <c r="E25" s="50"/>
      <c r="F25" s="51"/>
      <c r="G25" s="52">
        <f>E25*IF(Codes!$G$1=TRUE,14,9)+F25</f>
        <v>0</v>
      </c>
      <c r="H25" s="51"/>
      <c r="I25" s="46"/>
      <c r="J25" s="46"/>
      <c r="K25" s="53">
        <f>I26-I25</f>
        <v>0</v>
      </c>
      <c r="L25" s="52">
        <f>ROUND(K25*0.655,2)</f>
        <v>0</v>
      </c>
      <c r="M25" s="41"/>
      <c r="N25" s="41"/>
      <c r="O25" s="41"/>
      <c r="P25" s="41"/>
      <c r="Q25" s="42">
        <f>IF(AND(G25+H25+L25&gt;0,ISBLANK(A25)=TRUE),"Enter Date",IF(AND(G25+H25+L25&gt;0,ISBLANK(D25)=TRUE),"Select Program",G25+H25+L25))</f>
        <v>0</v>
      </c>
      <c r="R25" s="43"/>
    </row>
    <row r="26" spans="1:21" x14ac:dyDescent="0.2">
      <c r="A26" s="47"/>
      <c r="B26" s="48"/>
      <c r="C26" s="48"/>
      <c r="D26" s="49"/>
      <c r="E26" s="50"/>
      <c r="F26" s="51"/>
      <c r="G26" s="52"/>
      <c r="H26" s="51"/>
      <c r="I26" s="46"/>
      <c r="J26" s="46"/>
      <c r="K26" s="53"/>
      <c r="L26" s="52"/>
      <c r="M26" s="41"/>
      <c r="N26" s="41"/>
      <c r="O26" s="41"/>
      <c r="P26" s="41"/>
      <c r="Q26" s="44"/>
      <c r="R26" s="45"/>
      <c r="T26" s="34"/>
    </row>
    <row r="27" spans="1:21" x14ac:dyDescent="0.2">
      <c r="A27" s="47"/>
      <c r="B27" s="48"/>
      <c r="C27" s="48"/>
      <c r="D27" s="49"/>
      <c r="E27" s="50"/>
      <c r="F27" s="51"/>
      <c r="G27" s="52">
        <f>E27*IF(Codes!$G$1=TRUE,14,9)+F27</f>
        <v>0</v>
      </c>
      <c r="H27" s="51"/>
      <c r="I27" s="46"/>
      <c r="J27" s="46"/>
      <c r="K27" s="53">
        <f>I28-I27</f>
        <v>0</v>
      </c>
      <c r="L27" s="52">
        <f>ROUND(K27*0.655,2)</f>
        <v>0</v>
      </c>
      <c r="M27" s="41"/>
      <c r="N27" s="41"/>
      <c r="O27" s="41"/>
      <c r="P27" s="41"/>
      <c r="Q27" s="42">
        <f>IF(AND(G27+H27+L27&gt;0,ISBLANK(A27)=TRUE),"Enter Date",IF(AND(G27+H27+L27&gt;0,ISBLANK(D27)=TRUE),"Select Program",G27+H27+L27))</f>
        <v>0</v>
      </c>
      <c r="R27" s="43"/>
    </row>
    <row r="28" spans="1:21" x14ac:dyDescent="0.2">
      <c r="A28" s="47"/>
      <c r="B28" s="48"/>
      <c r="C28" s="48"/>
      <c r="D28" s="49"/>
      <c r="E28" s="50"/>
      <c r="F28" s="51"/>
      <c r="G28" s="52"/>
      <c r="H28" s="51"/>
      <c r="I28" s="46"/>
      <c r="J28" s="46"/>
      <c r="K28" s="53"/>
      <c r="L28" s="52"/>
      <c r="M28" s="41"/>
      <c r="N28" s="41"/>
      <c r="O28" s="41"/>
      <c r="P28" s="41"/>
      <c r="Q28" s="44"/>
      <c r="R28" s="45"/>
    </row>
    <row r="29" spans="1:21" x14ac:dyDescent="0.2">
      <c r="A29" s="47"/>
      <c r="B29" s="48"/>
      <c r="C29" s="48"/>
      <c r="D29" s="49"/>
      <c r="E29" s="50"/>
      <c r="F29" s="51"/>
      <c r="G29" s="52">
        <f>E29*IF(Codes!$G$1=TRUE,14,9)+F29</f>
        <v>0</v>
      </c>
      <c r="H29" s="51"/>
      <c r="I29" s="46"/>
      <c r="J29" s="46"/>
      <c r="K29" s="53">
        <f>I30-I29</f>
        <v>0</v>
      </c>
      <c r="L29" s="52">
        <f>ROUND(K29*0.655,2)</f>
        <v>0</v>
      </c>
      <c r="M29" s="41"/>
      <c r="N29" s="41"/>
      <c r="O29" s="41"/>
      <c r="P29" s="41"/>
      <c r="Q29" s="42">
        <f>IF(AND(G29+H29+L29&gt;0,ISBLANK(A29)=TRUE),"Enter Date",IF(AND(G29+H29+L29&gt;0,ISBLANK(D29)=TRUE),"Select Program",G29+H29+L29))</f>
        <v>0</v>
      </c>
      <c r="R29" s="43"/>
      <c r="T29" s="34"/>
      <c r="U29" s="38"/>
    </row>
    <row r="30" spans="1:21" x14ac:dyDescent="0.2">
      <c r="A30" s="47"/>
      <c r="B30" s="48"/>
      <c r="C30" s="48"/>
      <c r="D30" s="49"/>
      <c r="E30" s="50"/>
      <c r="F30" s="51"/>
      <c r="G30" s="52"/>
      <c r="H30" s="51"/>
      <c r="I30" s="46"/>
      <c r="J30" s="46"/>
      <c r="K30" s="53"/>
      <c r="L30" s="52"/>
      <c r="M30" s="41"/>
      <c r="N30" s="41"/>
      <c r="O30" s="41"/>
      <c r="P30" s="41"/>
      <c r="Q30" s="44"/>
      <c r="R30" s="45"/>
      <c r="U30" s="24"/>
    </row>
    <row r="31" spans="1:21" x14ac:dyDescent="0.2">
      <c r="A31" s="47"/>
      <c r="B31" s="48"/>
      <c r="C31" s="48"/>
      <c r="D31" s="49"/>
      <c r="E31" s="50"/>
      <c r="F31" s="51"/>
      <c r="G31" s="52">
        <f>E31*IF(Codes!$G$1=TRUE,14,9)+F31</f>
        <v>0</v>
      </c>
      <c r="H31" s="51"/>
      <c r="I31" s="46"/>
      <c r="J31" s="46"/>
      <c r="K31" s="53">
        <f>I32-I31</f>
        <v>0</v>
      </c>
      <c r="L31" s="52">
        <f>ROUND(K31*0.655,2)</f>
        <v>0</v>
      </c>
      <c r="M31" s="41"/>
      <c r="N31" s="41"/>
      <c r="O31" s="41"/>
      <c r="P31" s="41"/>
      <c r="Q31" s="42">
        <f>IF(AND(G31+H31+L31&gt;0,ISBLANK(A31)=TRUE),"Enter Date",IF(AND(G31+H31+L31&gt;0,ISBLANK(D31)=TRUE),"Select Program",G31+H31+L31))</f>
        <v>0</v>
      </c>
      <c r="R31" s="43"/>
      <c r="U31" s="24"/>
    </row>
    <row r="32" spans="1:21" x14ac:dyDescent="0.2">
      <c r="A32" s="47"/>
      <c r="B32" s="48"/>
      <c r="C32" s="48"/>
      <c r="D32" s="49"/>
      <c r="E32" s="50"/>
      <c r="F32" s="51"/>
      <c r="G32" s="52"/>
      <c r="H32" s="51"/>
      <c r="I32" s="46"/>
      <c r="J32" s="46"/>
      <c r="K32" s="53"/>
      <c r="L32" s="52"/>
      <c r="M32" s="41"/>
      <c r="N32" s="41"/>
      <c r="O32" s="41"/>
      <c r="P32" s="41"/>
      <c r="Q32" s="44"/>
      <c r="R32" s="45"/>
      <c r="U32" s="24"/>
    </row>
    <row r="33" spans="1:21" x14ac:dyDescent="0.2">
      <c r="A33" s="47"/>
      <c r="B33" s="48"/>
      <c r="C33" s="48"/>
      <c r="D33" s="49"/>
      <c r="E33" s="50"/>
      <c r="F33" s="51"/>
      <c r="G33" s="52">
        <f>E33*IF(Codes!$G$1=TRUE,14,9)+F33</f>
        <v>0</v>
      </c>
      <c r="H33" s="51"/>
      <c r="I33" s="46"/>
      <c r="J33" s="46"/>
      <c r="K33" s="53">
        <f>I34-I33</f>
        <v>0</v>
      </c>
      <c r="L33" s="52">
        <f>ROUND(K33*0.655,2)</f>
        <v>0</v>
      </c>
      <c r="M33" s="41"/>
      <c r="N33" s="41"/>
      <c r="O33" s="41"/>
      <c r="P33" s="41"/>
      <c r="Q33" s="42">
        <f>IF(AND(G33+H33+L33&gt;0,ISBLANK(A33)=TRUE),"Enter Date",IF(AND(G33+H33+L33&gt;0,ISBLANK(D33)=TRUE),"Select Program",G33+H33+L33))</f>
        <v>0</v>
      </c>
      <c r="R33" s="43"/>
      <c r="U33" s="24"/>
    </row>
    <row r="34" spans="1:21" x14ac:dyDescent="0.2">
      <c r="A34" s="47"/>
      <c r="B34" s="48"/>
      <c r="C34" s="48"/>
      <c r="D34" s="49"/>
      <c r="E34" s="50"/>
      <c r="F34" s="51"/>
      <c r="G34" s="52"/>
      <c r="H34" s="51"/>
      <c r="I34" s="46"/>
      <c r="J34" s="46"/>
      <c r="K34" s="53"/>
      <c r="L34" s="52"/>
      <c r="M34" s="41"/>
      <c r="N34" s="41"/>
      <c r="O34" s="41"/>
      <c r="P34" s="41"/>
      <c r="Q34" s="44"/>
      <c r="R34" s="45"/>
    </row>
    <row r="35" spans="1:21" x14ac:dyDescent="0.2">
      <c r="A35" s="47"/>
      <c r="B35" s="48"/>
      <c r="C35" s="48"/>
      <c r="D35" s="49"/>
      <c r="E35" s="50"/>
      <c r="F35" s="51"/>
      <c r="G35" s="52">
        <f>E35*IF(Codes!$G$1=TRUE,14,9)+F35</f>
        <v>0</v>
      </c>
      <c r="H35" s="51"/>
      <c r="I35" s="46"/>
      <c r="J35" s="46"/>
      <c r="K35" s="53">
        <f>I36-I35</f>
        <v>0</v>
      </c>
      <c r="L35" s="52">
        <f>ROUND(K35*0.655,2)</f>
        <v>0</v>
      </c>
      <c r="M35" s="41"/>
      <c r="N35" s="41"/>
      <c r="O35" s="41"/>
      <c r="P35" s="41"/>
      <c r="Q35" s="42">
        <f>IF(AND(G35+H35+L35&gt;0,ISBLANK(A35)=TRUE),"Enter Date",IF(AND(G35+H35+L35&gt;0,ISBLANK(D35)=TRUE),"Select Program",G35+H35+L35))</f>
        <v>0</v>
      </c>
      <c r="R35" s="43"/>
      <c r="U35" s="24"/>
    </row>
    <row r="36" spans="1:21" x14ac:dyDescent="0.2">
      <c r="A36" s="47"/>
      <c r="B36" s="48"/>
      <c r="C36" s="48"/>
      <c r="D36" s="49"/>
      <c r="E36" s="50"/>
      <c r="F36" s="51"/>
      <c r="G36" s="52"/>
      <c r="H36" s="51"/>
      <c r="I36" s="46"/>
      <c r="J36" s="46"/>
      <c r="K36" s="53"/>
      <c r="L36" s="52"/>
      <c r="M36" s="41"/>
      <c r="N36" s="41"/>
      <c r="O36" s="41"/>
      <c r="P36" s="41"/>
      <c r="Q36" s="44"/>
      <c r="R36" s="45"/>
      <c r="U36" s="24"/>
    </row>
    <row r="37" spans="1:21" x14ac:dyDescent="0.2">
      <c r="A37" s="47"/>
      <c r="B37" s="48"/>
      <c r="C37" s="48"/>
      <c r="D37" s="49"/>
      <c r="E37" s="50"/>
      <c r="F37" s="51"/>
      <c r="G37" s="52">
        <f>E37*IF(Codes!$G$1=TRUE,14,9)+F37</f>
        <v>0</v>
      </c>
      <c r="H37" s="51"/>
      <c r="I37" s="46"/>
      <c r="J37" s="46"/>
      <c r="K37" s="53">
        <f>I38-I37</f>
        <v>0</v>
      </c>
      <c r="L37" s="52">
        <f>ROUND(K37*0.655,2)</f>
        <v>0</v>
      </c>
      <c r="M37" s="41"/>
      <c r="N37" s="41"/>
      <c r="O37" s="41"/>
      <c r="P37" s="41"/>
      <c r="Q37" s="42">
        <f>IF(AND(G37+H37+L37&gt;0,ISBLANK(A37)=TRUE),"Enter Date",IF(AND(G37+H37+L37&gt;0,ISBLANK(D37)=TRUE),"Select Program",G37+H37+L37))</f>
        <v>0</v>
      </c>
      <c r="R37" s="43"/>
    </row>
    <row r="38" spans="1:21" x14ac:dyDescent="0.2">
      <c r="A38" s="47"/>
      <c r="B38" s="48"/>
      <c r="C38" s="48"/>
      <c r="D38" s="49"/>
      <c r="E38" s="50"/>
      <c r="F38" s="51"/>
      <c r="G38" s="52"/>
      <c r="H38" s="51"/>
      <c r="I38" s="46"/>
      <c r="J38" s="46"/>
      <c r="K38" s="53"/>
      <c r="L38" s="52"/>
      <c r="M38" s="41"/>
      <c r="N38" s="41"/>
      <c r="O38" s="41"/>
      <c r="P38" s="41"/>
      <c r="Q38" s="44"/>
      <c r="R38" s="45"/>
      <c r="U38" s="24"/>
    </row>
    <row r="39" spans="1:21" x14ac:dyDescent="0.2">
      <c r="A39" s="62" t="s">
        <v>29</v>
      </c>
      <c r="B39" s="62"/>
      <c r="C39" s="62"/>
      <c r="D39" s="62"/>
      <c r="E39" s="62"/>
      <c r="F39" s="62"/>
      <c r="G39" s="62"/>
      <c r="H39" s="62"/>
      <c r="I39" s="62"/>
      <c r="J39" s="62"/>
      <c r="K39" s="14"/>
      <c r="L39" s="14"/>
      <c r="M39" s="64" t="str">
        <f>IF(ISBLANK(C3)=TRUE,"INVALID/MISSING NAME",SUM(Q9:R38)+'Page 2'!M39:P40+'Page 3'!M39:P40)</f>
        <v>INVALID/MISSING NAME</v>
      </c>
      <c r="N39" s="64"/>
      <c r="O39" s="64"/>
      <c r="P39" s="64"/>
      <c r="Q39" s="14"/>
      <c r="R39" s="14"/>
      <c r="U39" s="24"/>
    </row>
    <row r="40" spans="1:21" x14ac:dyDescent="0.2">
      <c r="A40" s="63"/>
      <c r="B40" s="63"/>
      <c r="C40" s="63"/>
      <c r="D40" s="63"/>
      <c r="E40" s="63"/>
      <c r="F40" s="63"/>
      <c r="G40" s="63"/>
      <c r="H40" s="63"/>
      <c r="I40" s="63"/>
      <c r="J40" s="63"/>
      <c r="K40" s="14"/>
      <c r="L40" s="14"/>
      <c r="M40" s="65"/>
      <c r="N40" s="65"/>
      <c r="O40" s="65"/>
      <c r="P40" s="65"/>
      <c r="Q40" s="14"/>
      <c r="R40" s="14"/>
      <c r="T40" s="34"/>
      <c r="U40" s="38"/>
    </row>
    <row r="41" spans="1:21" x14ac:dyDescent="0.2">
      <c r="A41" s="14"/>
      <c r="B41" s="14"/>
      <c r="C41" s="14"/>
      <c r="D41" s="14"/>
      <c r="E41" s="14"/>
      <c r="F41" s="14"/>
      <c r="G41" s="14"/>
      <c r="H41" s="14"/>
      <c r="I41" s="14"/>
      <c r="J41" s="14"/>
      <c r="K41" s="14"/>
      <c r="L41" s="14"/>
      <c r="M41" s="67" t="s">
        <v>30</v>
      </c>
      <c r="N41" s="67"/>
      <c r="O41" s="67"/>
      <c r="P41" s="67"/>
      <c r="Q41" s="14"/>
      <c r="R41" s="14"/>
      <c r="U41" s="24"/>
    </row>
    <row r="42" spans="1:21" x14ac:dyDescent="0.2">
      <c r="A42" s="14"/>
      <c r="B42" s="14"/>
      <c r="C42" s="14"/>
      <c r="D42" s="14"/>
      <c r="E42" s="14"/>
      <c r="F42" s="14"/>
      <c r="G42" s="14"/>
      <c r="H42" s="14"/>
      <c r="I42" s="14"/>
      <c r="J42" s="14"/>
      <c r="K42" s="14"/>
      <c r="L42" s="14"/>
      <c r="M42" s="14"/>
      <c r="N42" s="14"/>
      <c r="O42" s="14"/>
      <c r="P42" s="14"/>
      <c r="Q42" s="14"/>
      <c r="R42" s="14"/>
      <c r="U42" s="24"/>
    </row>
    <row r="43" spans="1:21" x14ac:dyDescent="0.2">
      <c r="A43" s="58"/>
      <c r="B43" s="58"/>
      <c r="C43" s="58"/>
      <c r="D43" s="58"/>
      <c r="E43" s="58"/>
      <c r="F43" s="14"/>
      <c r="G43" s="71"/>
      <c r="H43" s="71"/>
      <c r="I43" s="71"/>
      <c r="J43" s="14"/>
      <c r="K43" s="58"/>
      <c r="L43" s="58"/>
      <c r="M43" s="58"/>
      <c r="N43" s="58"/>
      <c r="O43" s="14"/>
      <c r="P43" s="70"/>
      <c r="Q43" s="70"/>
      <c r="R43" s="14"/>
      <c r="T43" s="34"/>
      <c r="U43" s="34"/>
    </row>
    <row r="44" spans="1:21" x14ac:dyDescent="0.2">
      <c r="A44" s="68" t="s">
        <v>31</v>
      </c>
      <c r="B44" s="68"/>
      <c r="C44" s="68"/>
      <c r="D44" s="68"/>
      <c r="E44" s="68"/>
      <c r="F44" s="35"/>
      <c r="G44" s="69"/>
      <c r="H44" s="69"/>
      <c r="I44" s="69"/>
      <c r="J44" s="35"/>
      <c r="K44" s="66" t="s">
        <v>32</v>
      </c>
      <c r="L44" s="66"/>
      <c r="M44" s="66"/>
      <c r="N44" s="66"/>
      <c r="O44" s="35"/>
      <c r="P44" s="66" t="s">
        <v>33</v>
      </c>
      <c r="Q44" s="66"/>
      <c r="R44" s="14"/>
      <c r="U44" s="24"/>
    </row>
    <row r="45" spans="1:21" ht="15.75" customHeight="1" x14ac:dyDescent="0.2">
      <c r="A45" s="14"/>
      <c r="B45" s="14"/>
      <c r="C45" s="14"/>
      <c r="D45" s="14"/>
      <c r="E45" s="14"/>
      <c r="F45" s="14"/>
      <c r="G45" s="14"/>
      <c r="H45" s="14"/>
      <c r="I45" s="14"/>
      <c r="J45" s="14"/>
      <c r="K45" s="14"/>
      <c r="L45" s="14"/>
      <c r="M45" s="14"/>
      <c r="N45" s="14"/>
      <c r="O45" s="36"/>
      <c r="P45" s="36"/>
      <c r="Q45" s="36"/>
      <c r="R45" s="37" t="s">
        <v>198</v>
      </c>
    </row>
    <row r="46" spans="1:21" x14ac:dyDescent="0.2">
      <c r="U46" s="24"/>
    </row>
    <row r="48" spans="1:21" x14ac:dyDescent="0.2">
      <c r="U48" s="24"/>
    </row>
    <row r="49" spans="20:21" x14ac:dyDescent="0.2">
      <c r="U49" s="24"/>
    </row>
    <row r="50" spans="20:21" x14ac:dyDescent="0.2">
      <c r="T50" s="34"/>
      <c r="U50" s="34"/>
    </row>
    <row r="59" spans="20:21" x14ac:dyDescent="0.2">
      <c r="U59" s="24"/>
    </row>
    <row r="60" spans="20:21" x14ac:dyDescent="0.2">
      <c r="U60" s="24"/>
    </row>
    <row r="65" spans="20:21" x14ac:dyDescent="0.2">
      <c r="U65" s="24"/>
    </row>
    <row r="66" spans="20:21" x14ac:dyDescent="0.2">
      <c r="U66" s="24"/>
    </row>
    <row r="70" spans="20:21" x14ac:dyDescent="0.2">
      <c r="T70" s="34"/>
      <c r="U70" s="34"/>
    </row>
    <row r="71" spans="20:21" x14ac:dyDescent="0.2">
      <c r="U71" s="24"/>
    </row>
    <row r="72" spans="20:21" x14ac:dyDescent="0.2">
      <c r="U72" s="24"/>
    </row>
    <row r="73" spans="20:21" x14ac:dyDescent="0.2">
      <c r="U73" s="24"/>
    </row>
    <row r="74" spans="20:21" x14ac:dyDescent="0.2">
      <c r="U74" s="24"/>
    </row>
    <row r="75" spans="20:21" x14ac:dyDescent="0.2">
      <c r="U75" s="24"/>
    </row>
    <row r="76" spans="20:21" x14ac:dyDescent="0.2">
      <c r="U76" s="24"/>
    </row>
    <row r="77" spans="20:21" x14ac:dyDescent="0.2">
      <c r="U77" s="24"/>
    </row>
    <row r="79" spans="20:21" x14ac:dyDescent="0.2">
      <c r="U79" s="24"/>
    </row>
    <row r="80" spans="20:21" x14ac:dyDescent="0.2">
      <c r="T80" s="34"/>
      <c r="U80" s="34"/>
    </row>
    <row r="82" spans="21:21" x14ac:dyDescent="0.2">
      <c r="U82" s="24"/>
    </row>
    <row r="83" spans="21:21" x14ac:dyDescent="0.2">
      <c r="U83" s="24"/>
    </row>
    <row r="86" spans="21:21" x14ac:dyDescent="0.2">
      <c r="U86" s="24"/>
    </row>
    <row r="88" spans="21:21" x14ac:dyDescent="0.2">
      <c r="U88" s="24"/>
    </row>
    <row r="89" spans="21:21" x14ac:dyDescent="0.2">
      <c r="U89" s="24"/>
    </row>
    <row r="94" spans="21:21" x14ac:dyDescent="0.2">
      <c r="U94" s="24"/>
    </row>
    <row r="97" spans="20:21" x14ac:dyDescent="0.2">
      <c r="T97" s="34"/>
      <c r="U97" s="24"/>
    </row>
    <row r="98" spans="20:21" x14ac:dyDescent="0.2">
      <c r="T98" s="34"/>
      <c r="U98" s="34"/>
    </row>
    <row r="101" spans="20:21" x14ac:dyDescent="0.2">
      <c r="T101" s="34"/>
    </row>
    <row r="104" spans="20:21" x14ac:dyDescent="0.2">
      <c r="U104" s="24"/>
    </row>
    <row r="108" spans="20:21" x14ac:dyDescent="0.2">
      <c r="U108" s="24"/>
    </row>
    <row r="109" spans="20:21" x14ac:dyDescent="0.2">
      <c r="U109" s="24"/>
    </row>
    <row r="117" spans="21:21" x14ac:dyDescent="0.2">
      <c r="U117" s="24"/>
    </row>
  </sheetData>
  <sortState xmlns:xlrd2="http://schemas.microsoft.com/office/spreadsheetml/2017/richdata2" ref="T2:W100">
    <sortCondition ref="W49"/>
  </sortState>
  <mergeCells count="250">
    <mergeCell ref="A8:B8"/>
    <mergeCell ref="A9:A10"/>
    <mergeCell ref="B9:B10"/>
    <mergeCell ref="C9:C10"/>
    <mergeCell ref="D9:D10"/>
    <mergeCell ref="E9:E10"/>
    <mergeCell ref="H13:H14"/>
    <mergeCell ref="A13:A14"/>
    <mergeCell ref="B13:B14"/>
    <mergeCell ref="C13:C14"/>
    <mergeCell ref="D13:D14"/>
    <mergeCell ref="A11:A12"/>
    <mergeCell ref="B11:B12"/>
    <mergeCell ref="C11:C12"/>
    <mergeCell ref="D11:D12"/>
    <mergeCell ref="E11:E12"/>
    <mergeCell ref="F11:F12"/>
    <mergeCell ref="G11:G12"/>
    <mergeCell ref="E13:E14"/>
    <mergeCell ref="F13:F14"/>
    <mergeCell ref="G13:G14"/>
    <mergeCell ref="E15:E16"/>
    <mergeCell ref="F15:F16"/>
    <mergeCell ref="G15:G16"/>
    <mergeCell ref="H15:H16"/>
    <mergeCell ref="I18:J18"/>
    <mergeCell ref="A15:A16"/>
    <mergeCell ref="B15:B16"/>
    <mergeCell ref="C15:C16"/>
    <mergeCell ref="D15:D16"/>
    <mergeCell ref="G17:G18"/>
    <mergeCell ref="H17:H18"/>
    <mergeCell ref="I15:J15"/>
    <mergeCell ref="I16:J16"/>
    <mergeCell ref="I17:J17"/>
    <mergeCell ref="A17:A18"/>
    <mergeCell ref="B17:B18"/>
    <mergeCell ref="C17:C18"/>
    <mergeCell ref="A19:A20"/>
    <mergeCell ref="B19:B20"/>
    <mergeCell ref="C19:C20"/>
    <mergeCell ref="D17:D18"/>
    <mergeCell ref="E17:E18"/>
    <mergeCell ref="F17:F18"/>
    <mergeCell ref="D19:D20"/>
    <mergeCell ref="E19:E20"/>
    <mergeCell ref="F19:F20"/>
    <mergeCell ref="A44:E44"/>
    <mergeCell ref="G44:I44"/>
    <mergeCell ref="K44:N44"/>
    <mergeCell ref="H21:H22"/>
    <mergeCell ref="K21:K22"/>
    <mergeCell ref="K43:N43"/>
    <mergeCell ref="P43:Q43"/>
    <mergeCell ref="A21:A22"/>
    <mergeCell ref="B21:B22"/>
    <mergeCell ref="L23:L24"/>
    <mergeCell ref="I21:J21"/>
    <mergeCell ref="I22:J22"/>
    <mergeCell ref="D21:D22"/>
    <mergeCell ref="E21:E22"/>
    <mergeCell ref="F21:F22"/>
    <mergeCell ref="G21:G22"/>
    <mergeCell ref="L21:L22"/>
    <mergeCell ref="C21:C22"/>
    <mergeCell ref="A23:A24"/>
    <mergeCell ref="B23:B24"/>
    <mergeCell ref="O21:P22"/>
    <mergeCell ref="A43:E43"/>
    <mergeCell ref="G43:I43"/>
    <mergeCell ref="D23:D24"/>
    <mergeCell ref="G19:G20"/>
    <mergeCell ref="H19:H20"/>
    <mergeCell ref="M23:N24"/>
    <mergeCell ref="M21:N22"/>
    <mergeCell ref="K19:K20"/>
    <mergeCell ref="L19:L20"/>
    <mergeCell ref="I19:J19"/>
    <mergeCell ref="I20:J20"/>
    <mergeCell ref="P44:Q44"/>
    <mergeCell ref="O19:P20"/>
    <mergeCell ref="M19:N20"/>
    <mergeCell ref="O23:P24"/>
    <mergeCell ref="L25:L26"/>
    <mergeCell ref="M25:N26"/>
    <mergeCell ref="G27:G28"/>
    <mergeCell ref="H27:H28"/>
    <mergeCell ref="I29:J29"/>
    <mergeCell ref="I30:J30"/>
    <mergeCell ref="O25:P26"/>
    <mergeCell ref="K29:K30"/>
    <mergeCell ref="M41:P41"/>
    <mergeCell ref="I28:J28"/>
    <mergeCell ref="Q29:R30"/>
    <mergeCell ref="Q23:R24"/>
    <mergeCell ref="E23:E24"/>
    <mergeCell ref="F23:F24"/>
    <mergeCell ref="G23:G24"/>
    <mergeCell ref="H23:H24"/>
    <mergeCell ref="A25:A26"/>
    <mergeCell ref="B25:B26"/>
    <mergeCell ref="C25:C26"/>
    <mergeCell ref="D25:D26"/>
    <mergeCell ref="K25:K26"/>
    <mergeCell ref="K23:K24"/>
    <mergeCell ref="I23:J23"/>
    <mergeCell ref="I24:J24"/>
    <mergeCell ref="I25:J25"/>
    <mergeCell ref="C23:C24"/>
    <mergeCell ref="E25:E26"/>
    <mergeCell ref="F25:F26"/>
    <mergeCell ref="G25:G26"/>
    <mergeCell ref="H25:H26"/>
    <mergeCell ref="I26:J26"/>
    <mergeCell ref="A27:A28"/>
    <mergeCell ref="B27:B28"/>
    <mergeCell ref="C27:C28"/>
    <mergeCell ref="D27:D28"/>
    <mergeCell ref="E27:E28"/>
    <mergeCell ref="F27:F28"/>
    <mergeCell ref="A39:J40"/>
    <mergeCell ref="M39:P40"/>
    <mergeCell ref="A29:A30"/>
    <mergeCell ref="B29:B30"/>
    <mergeCell ref="C29:C30"/>
    <mergeCell ref="D29:D30"/>
    <mergeCell ref="E29:E30"/>
    <mergeCell ref="F29:F30"/>
    <mergeCell ref="G29:G30"/>
    <mergeCell ref="H29:H30"/>
    <mergeCell ref="L29:L30"/>
    <mergeCell ref="M29:N30"/>
    <mergeCell ref="O29:P30"/>
    <mergeCell ref="K27:K28"/>
    <mergeCell ref="L27:L28"/>
    <mergeCell ref="M27:N28"/>
    <mergeCell ref="O27:P28"/>
    <mergeCell ref="I27:J27"/>
    <mergeCell ref="C3:E3"/>
    <mergeCell ref="C4:E4"/>
    <mergeCell ref="H5:I5"/>
    <mergeCell ref="H4:I4"/>
    <mergeCell ref="C5:E5"/>
    <mergeCell ref="F9:F10"/>
    <mergeCell ref="G9:G10"/>
    <mergeCell ref="H11:H12"/>
    <mergeCell ref="H9:H10"/>
    <mergeCell ref="I8:J8"/>
    <mergeCell ref="I12:J12"/>
    <mergeCell ref="I9:J9"/>
    <mergeCell ref="I10:J10"/>
    <mergeCell ref="M9:N10"/>
    <mergeCell ref="M11:N12"/>
    <mergeCell ref="M13:N14"/>
    <mergeCell ref="M8:N8"/>
    <mergeCell ref="I11:J11"/>
    <mergeCell ref="L13:L14"/>
    <mergeCell ref="M15:N16"/>
    <mergeCell ref="M17:N18"/>
    <mergeCell ref="K17:K18"/>
    <mergeCell ref="K15:K16"/>
    <mergeCell ref="L15:L16"/>
    <mergeCell ref="L17:L18"/>
    <mergeCell ref="K13:K14"/>
    <mergeCell ref="K11:K12"/>
    <mergeCell ref="L11:L12"/>
    <mergeCell ref="L9:L10"/>
    <mergeCell ref="I13:J13"/>
    <mergeCell ref="I14:J14"/>
    <mergeCell ref="K9:K10"/>
    <mergeCell ref="P2:Q2"/>
    <mergeCell ref="P3:Q3"/>
    <mergeCell ref="P4:Q4"/>
    <mergeCell ref="P5:Q5"/>
    <mergeCell ref="Q15:R16"/>
    <mergeCell ref="Q17:R18"/>
    <mergeCell ref="Q19:R20"/>
    <mergeCell ref="Q21:R22"/>
    <mergeCell ref="Q13:R14"/>
    <mergeCell ref="Q25:R26"/>
    <mergeCell ref="O8:P8"/>
    <mergeCell ref="O9:P10"/>
    <mergeCell ref="O11:P12"/>
    <mergeCell ref="O13:P14"/>
    <mergeCell ref="Q8:R8"/>
    <mergeCell ref="Q9:R10"/>
    <mergeCell ref="Q11:R12"/>
    <mergeCell ref="Q27:R28"/>
    <mergeCell ref="O15:P16"/>
    <mergeCell ref="O17:P18"/>
    <mergeCell ref="O31:P32"/>
    <mergeCell ref="Q31:R32"/>
    <mergeCell ref="I32:J32"/>
    <mergeCell ref="A33:A34"/>
    <mergeCell ref="B33:B34"/>
    <mergeCell ref="C33:C34"/>
    <mergeCell ref="D33:D34"/>
    <mergeCell ref="E33:E34"/>
    <mergeCell ref="F33:F34"/>
    <mergeCell ref="G33:G34"/>
    <mergeCell ref="H33:H34"/>
    <mergeCell ref="I33:J33"/>
    <mergeCell ref="K33:K34"/>
    <mergeCell ref="L33:L34"/>
    <mergeCell ref="M33:N34"/>
    <mergeCell ref="O33:P34"/>
    <mergeCell ref="Q33:R34"/>
    <mergeCell ref="I34:J34"/>
    <mergeCell ref="A31:A32"/>
    <mergeCell ref="B31:B32"/>
    <mergeCell ref="C31:C32"/>
    <mergeCell ref="D31:D32"/>
    <mergeCell ref="E31:E32"/>
    <mergeCell ref="F31:F32"/>
    <mergeCell ref="G35:G36"/>
    <mergeCell ref="H35:H36"/>
    <mergeCell ref="I35:J35"/>
    <mergeCell ref="K31:K32"/>
    <mergeCell ref="L31:L32"/>
    <mergeCell ref="M31:N32"/>
    <mergeCell ref="G31:G32"/>
    <mergeCell ref="H31:H32"/>
    <mergeCell ref="I31:J31"/>
    <mergeCell ref="K35:K36"/>
    <mergeCell ref="L35:L36"/>
    <mergeCell ref="M35:N36"/>
    <mergeCell ref="O35:P36"/>
    <mergeCell ref="Q35:R36"/>
    <mergeCell ref="I36:J36"/>
    <mergeCell ref="A37:A38"/>
    <mergeCell ref="B37:B38"/>
    <mergeCell ref="C37:C38"/>
    <mergeCell ref="D37:D38"/>
    <mergeCell ref="E37:E38"/>
    <mergeCell ref="F37:F38"/>
    <mergeCell ref="O37:P38"/>
    <mergeCell ref="Q37:R38"/>
    <mergeCell ref="I38:J38"/>
    <mergeCell ref="G37:G38"/>
    <mergeCell ref="H37:H38"/>
    <mergeCell ref="I37:J37"/>
    <mergeCell ref="K37:K38"/>
    <mergeCell ref="L37:L38"/>
    <mergeCell ref="M37:N38"/>
    <mergeCell ref="A35:A36"/>
    <mergeCell ref="B35:B36"/>
    <mergeCell ref="C35:C36"/>
    <mergeCell ref="D35:D36"/>
    <mergeCell ref="E35:E36"/>
    <mergeCell ref="F35:F36"/>
  </mergeCells>
  <phoneticPr fontId="0" type="noConversion"/>
  <dataValidations count="6">
    <dataValidation type="list" showErrorMessage="1" errorTitle="Invalid Name" error="Please select a name from the list." sqref="C3" xr:uid="{00000000-0002-0000-0000-000000000000}">
      <formula1>Name</formula1>
    </dataValidation>
    <dataValidation type="list" allowBlank="1" showInputMessage="1" showErrorMessage="1" sqref="D9:D38" xr:uid="{00000000-0002-0000-0000-000001000000}">
      <formula1>Programs</formula1>
    </dataValidation>
    <dataValidation type="date" operator="greaterThan" allowBlank="1" showInputMessage="1" showErrorMessage="1" error="Please enter a valid date." sqref="A9:A38 P43:Q43" xr:uid="{00000000-0002-0000-0000-000002000000}">
      <formula1>36526</formula1>
    </dataValidation>
    <dataValidation type="whole" allowBlank="1" showInputMessage="1" showErrorMessage="1" error="Please enter a number between 1 and 4." sqref="E9:E38" xr:uid="{00000000-0002-0000-0000-000003000000}">
      <formula1>1</formula1>
      <formula2>4</formula2>
    </dataValidation>
    <dataValidation type="decimal" operator="greaterThan" allowBlank="1" showInputMessage="1" showErrorMessage="1" error="Please enter a valid dollar amount." sqref="F9:F38 H9:H38" xr:uid="{00000000-0002-0000-0000-000004000000}">
      <formula1>0</formula1>
    </dataValidation>
    <dataValidation type="whole" operator="greaterThan" allowBlank="1" showInputMessage="1" showErrorMessage="1" error="Please enter a valid mileage." sqref="I9:J38" xr:uid="{00000000-0002-0000-0000-000005000000}">
      <formula1>0</formula1>
    </dataValidation>
  </dataValidations>
  <pageMargins left="0.41" right="0.25" top="0.28000000000000003" bottom="0.25" header="0" footer="0"/>
  <pageSetup orientation="landscape" r:id="rId1"/>
  <headerFooter alignWithMargins="0"/>
  <drawing r:id="rId2"/>
  <legacyDrawing r:id="rId3"/>
  <controls>
    <mc:AlternateContent xmlns:mc="http://schemas.openxmlformats.org/markup-compatibility/2006">
      <mc:Choice Requires="x14">
        <control shapeId="1028" r:id="rId4" name="CheckBox3">
          <controlPr defaultSize="0" autoLine="0" linkedCell="#REF!" r:id="rId5">
            <anchor moveWithCells="1">
              <from>
                <xdr:col>6</xdr:col>
                <xdr:colOff>9525</xdr:colOff>
                <xdr:row>0</xdr:row>
                <xdr:rowOff>47625</xdr:rowOff>
              </from>
              <to>
                <xdr:col>6</xdr:col>
                <xdr:colOff>161925</xdr:colOff>
                <xdr:row>0</xdr:row>
                <xdr:rowOff>171450</xdr:rowOff>
              </to>
            </anchor>
          </controlPr>
        </control>
      </mc:Choice>
      <mc:Fallback>
        <control shapeId="1028" r:id="rId4" name="CheckBox3"/>
      </mc:Fallback>
    </mc:AlternateContent>
    <mc:AlternateContent xmlns:mc="http://schemas.openxmlformats.org/markup-compatibility/2006">
      <mc:Choice Requires="x14">
        <control shapeId="1026" r:id="rId6" name="CheckBox2">
          <controlPr defaultSize="0" autoLine="0" r:id="rId7">
            <anchor moveWithCells="1">
              <from>
                <xdr:col>6</xdr:col>
                <xdr:colOff>19050</xdr:colOff>
                <xdr:row>3</xdr:row>
                <xdr:rowOff>19050</xdr:rowOff>
              </from>
              <to>
                <xdr:col>6</xdr:col>
                <xdr:colOff>152400</xdr:colOff>
                <xdr:row>3</xdr:row>
                <xdr:rowOff>152400</xdr:rowOff>
              </to>
            </anchor>
          </controlPr>
        </control>
      </mc:Choice>
      <mc:Fallback>
        <control shapeId="1026" r:id="rId6" name="CheckBox2"/>
      </mc:Fallback>
    </mc:AlternateContent>
    <mc:AlternateContent xmlns:mc="http://schemas.openxmlformats.org/markup-compatibility/2006">
      <mc:Choice Requires="x14">
        <control shapeId="1025" r:id="rId8" name="CheckBox1">
          <controlPr defaultSize="0" autoLine="0" r:id="rId9">
            <anchor moveWithCells="1">
              <from>
                <xdr:col>6</xdr:col>
                <xdr:colOff>19050</xdr:colOff>
                <xdr:row>2</xdr:row>
                <xdr:rowOff>19050</xdr:rowOff>
              </from>
              <to>
                <xdr:col>6</xdr:col>
                <xdr:colOff>152400</xdr:colOff>
                <xdr:row>2</xdr:row>
                <xdr:rowOff>142875</xdr:rowOff>
              </to>
            </anchor>
          </controlPr>
        </control>
      </mc:Choice>
      <mc:Fallback>
        <control shapeId="1025" r:id="rId8"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45"/>
  <sheetViews>
    <sheetView showGridLines="0" showZeros="0" workbookViewId="0">
      <pane ySplit="8" topLeftCell="A17" activePane="bottomLeft" state="frozen"/>
      <selection activeCell="L37" sqref="L37:L38"/>
      <selection pane="bottomLeft" activeCell="L17" sqref="L17:L38"/>
    </sheetView>
  </sheetViews>
  <sheetFormatPr defaultRowHeight="12.75" x14ac:dyDescent="0.2"/>
  <cols>
    <col min="1" max="2" width="5.5703125" customWidth="1"/>
    <col min="3" max="3" width="7.7109375" customWidth="1"/>
    <col min="4" max="4" width="13.5703125" customWidth="1"/>
    <col min="5" max="5" width="5.42578125" customWidth="1"/>
    <col min="6" max="6" width="8.140625" customWidth="1"/>
    <col min="7" max="7" width="7.5703125" customWidth="1"/>
    <col min="9" max="9" width="9" customWidth="1"/>
    <col min="10" max="10" width="1.7109375" customWidth="1"/>
    <col min="11" max="12" width="8.28515625" customWidth="1"/>
    <col min="13" max="13" width="14" customWidth="1"/>
    <col min="14" max="14" width="1.28515625" customWidth="1"/>
    <col min="15" max="15" width="10.42578125" customWidth="1"/>
    <col min="16" max="16" width="8" customWidth="1"/>
    <col min="17" max="17" width="6" customWidth="1"/>
    <col min="18" max="18" width="1.7109375" customWidth="1"/>
  </cols>
  <sheetData>
    <row r="1" spans="1:18" ht="15.75" x14ac:dyDescent="0.25">
      <c r="A1" s="1" t="s">
        <v>0</v>
      </c>
      <c r="F1" s="2"/>
      <c r="G1" s="2"/>
      <c r="H1" s="2"/>
      <c r="I1" s="2"/>
      <c r="J1" s="2"/>
      <c r="K1" s="2"/>
      <c r="L1" s="6"/>
      <c r="M1" s="2"/>
      <c r="N1" s="2"/>
      <c r="O1" s="2"/>
      <c r="P1" s="81" t="s">
        <v>40</v>
      </c>
      <c r="Q1" s="81"/>
      <c r="R1" s="2"/>
    </row>
    <row r="2" spans="1:18" x14ac:dyDescent="0.2">
      <c r="F2" s="2"/>
      <c r="G2" s="2"/>
      <c r="H2" s="2"/>
      <c r="I2" s="2"/>
      <c r="J2" s="2"/>
      <c r="K2" s="2"/>
      <c r="L2" s="2"/>
      <c r="M2" s="7"/>
      <c r="N2" s="2"/>
      <c r="O2" s="2"/>
      <c r="P2" s="83"/>
      <c r="Q2" s="83"/>
      <c r="R2" s="2"/>
    </row>
    <row r="3" spans="1:18" x14ac:dyDescent="0.2">
      <c r="A3" s="2" t="s">
        <v>1</v>
      </c>
      <c r="B3" s="2"/>
      <c r="C3" s="74">
        <f>'Front Page'!C3:E3</f>
        <v>0</v>
      </c>
      <c r="D3" s="74"/>
      <c r="E3" s="74"/>
      <c r="F3" s="2"/>
      <c r="G3" s="2"/>
      <c r="H3" s="2"/>
      <c r="I3" s="2"/>
      <c r="J3" s="2"/>
      <c r="K3" s="2"/>
      <c r="L3" s="2"/>
      <c r="M3" s="8"/>
      <c r="N3" s="2"/>
      <c r="O3" s="2"/>
      <c r="P3" s="84"/>
      <c r="Q3" s="84"/>
      <c r="R3" s="2"/>
    </row>
    <row r="4" spans="1:18" x14ac:dyDescent="0.2">
      <c r="A4" s="2" t="s">
        <v>2</v>
      </c>
      <c r="B4" s="2"/>
      <c r="C4" s="74">
        <f>'Front Page'!C4:E4</f>
        <v>0</v>
      </c>
      <c r="D4" s="74"/>
      <c r="E4" s="74"/>
      <c r="F4" s="2"/>
      <c r="G4" s="2"/>
      <c r="H4" s="100"/>
      <c r="I4" s="100"/>
      <c r="J4" s="2"/>
      <c r="K4" s="2"/>
      <c r="L4" s="2"/>
      <c r="M4" s="9"/>
      <c r="N4" s="2"/>
      <c r="O4" s="2"/>
      <c r="P4" s="84"/>
      <c r="Q4" s="84"/>
      <c r="R4" s="2"/>
    </row>
    <row r="5" spans="1:18" x14ac:dyDescent="0.2">
      <c r="A5" s="2"/>
      <c r="B5" s="11"/>
      <c r="C5" s="74">
        <f>'Front Page'!C5:E5</f>
        <v>0</v>
      </c>
      <c r="D5" s="74"/>
      <c r="E5" s="74"/>
      <c r="F5" s="2"/>
      <c r="G5" s="2"/>
      <c r="H5" s="99"/>
      <c r="I5" s="99"/>
      <c r="J5" s="4"/>
      <c r="K5" s="2"/>
      <c r="L5" s="2"/>
      <c r="M5" s="10"/>
      <c r="N5" s="2"/>
      <c r="O5" s="2"/>
      <c r="P5" s="84"/>
      <c r="Q5" s="84"/>
      <c r="R5" s="2"/>
    </row>
    <row r="6" spans="1:18" ht="6.75" customHeight="1" x14ac:dyDescent="0.2"/>
    <row r="7" spans="1:18" ht="6.75" customHeight="1" x14ac:dyDescent="0.2"/>
    <row r="8" spans="1:18" ht="26.25" customHeight="1" x14ac:dyDescent="0.2">
      <c r="A8" s="75" t="s">
        <v>37</v>
      </c>
      <c r="B8" s="75"/>
      <c r="C8" s="3" t="s">
        <v>3</v>
      </c>
      <c r="D8" s="3" t="s">
        <v>36</v>
      </c>
      <c r="E8" s="3" t="s">
        <v>4</v>
      </c>
      <c r="F8" s="3" t="s">
        <v>5</v>
      </c>
      <c r="G8" s="3" t="s">
        <v>6</v>
      </c>
      <c r="H8" s="3" t="s">
        <v>7</v>
      </c>
      <c r="I8" s="75" t="s">
        <v>8</v>
      </c>
      <c r="J8" s="75"/>
      <c r="K8" s="3" t="s">
        <v>9</v>
      </c>
      <c r="L8" s="3" t="s">
        <v>10</v>
      </c>
      <c r="M8" s="75" t="s">
        <v>11</v>
      </c>
      <c r="N8" s="75"/>
      <c r="O8" s="75" t="s">
        <v>12</v>
      </c>
      <c r="P8" s="75"/>
      <c r="Q8" s="75" t="s">
        <v>13</v>
      </c>
      <c r="R8" s="75"/>
    </row>
    <row r="9" spans="1:18" ht="12.75" customHeight="1" x14ac:dyDescent="0.2">
      <c r="A9" s="76"/>
      <c r="B9" s="77"/>
      <c r="C9" s="77"/>
      <c r="D9" s="78"/>
      <c r="E9" s="80"/>
      <c r="F9" s="85"/>
      <c r="G9" s="86">
        <f>E9*IF(Codes!$G$1=TRUE,14,9)+F9</f>
        <v>0</v>
      </c>
      <c r="H9" s="85"/>
      <c r="I9" s="88"/>
      <c r="J9" s="88"/>
      <c r="K9" s="87">
        <f>I10-I9</f>
        <v>0</v>
      </c>
      <c r="L9" s="52">
        <f>ROUND(K9*0.585,2)</f>
        <v>0</v>
      </c>
      <c r="M9" s="82"/>
      <c r="N9" s="82"/>
      <c r="O9" s="82"/>
      <c r="P9" s="82"/>
      <c r="Q9" s="42">
        <f>IF(AND(G9+H9+L9&gt;0,ISBLANK(A9)=TRUE),"Enter Date",IF(AND(G9+H9+L9&gt;0,ISBLANK(D9)=TRUE),"Select Program",G9+H9+L9))</f>
        <v>0</v>
      </c>
      <c r="R9" s="43"/>
    </row>
    <row r="10" spans="1:18" x14ac:dyDescent="0.2">
      <c r="A10" s="76"/>
      <c r="B10" s="77"/>
      <c r="C10" s="77"/>
      <c r="D10" s="79"/>
      <c r="E10" s="80"/>
      <c r="F10" s="85"/>
      <c r="G10" s="86"/>
      <c r="H10" s="85"/>
      <c r="I10" s="88"/>
      <c r="J10" s="88"/>
      <c r="K10" s="87"/>
      <c r="L10" s="52"/>
      <c r="M10" s="82"/>
      <c r="N10" s="82"/>
      <c r="O10" s="82"/>
      <c r="P10" s="82"/>
      <c r="Q10" s="44"/>
      <c r="R10" s="45"/>
    </row>
    <row r="11" spans="1:18" ht="12.75" customHeight="1" x14ac:dyDescent="0.2">
      <c r="A11" s="76"/>
      <c r="B11" s="77"/>
      <c r="C11" s="77"/>
      <c r="D11" s="78"/>
      <c r="E11" s="80"/>
      <c r="F11" s="85"/>
      <c r="G11" s="86">
        <f>E11*IF(Codes!$G$1=TRUE,14,9)+F11</f>
        <v>0</v>
      </c>
      <c r="H11" s="85"/>
      <c r="I11" s="88"/>
      <c r="J11" s="88"/>
      <c r="K11" s="87">
        <f>I12-I11</f>
        <v>0</v>
      </c>
      <c r="L11" s="52">
        <f t="shared" ref="L11" si="0">ROUND(K11*0.585,2)</f>
        <v>0</v>
      </c>
      <c r="M11" s="82"/>
      <c r="N11" s="82"/>
      <c r="O11" s="82"/>
      <c r="P11" s="82"/>
      <c r="Q11" s="42">
        <f>IF(AND(G11+H11+L11&gt;0,ISBLANK(A11)=TRUE),"Enter Date",IF(AND(G11+H11+L11&gt;0,ISBLANK(D11)=TRUE),"Select Program",G11+H11+L11))</f>
        <v>0</v>
      </c>
      <c r="R11" s="43"/>
    </row>
    <row r="12" spans="1:18" x14ac:dyDescent="0.2">
      <c r="A12" s="76"/>
      <c r="B12" s="77"/>
      <c r="C12" s="77"/>
      <c r="D12" s="79"/>
      <c r="E12" s="80"/>
      <c r="F12" s="85"/>
      <c r="G12" s="86"/>
      <c r="H12" s="85"/>
      <c r="I12" s="88"/>
      <c r="J12" s="88"/>
      <c r="K12" s="87"/>
      <c r="L12" s="52"/>
      <c r="M12" s="82"/>
      <c r="N12" s="82"/>
      <c r="O12" s="82"/>
      <c r="P12" s="82"/>
      <c r="Q12" s="44"/>
      <c r="R12" s="45"/>
    </row>
    <row r="13" spans="1:18" x14ac:dyDescent="0.2">
      <c r="A13" s="76"/>
      <c r="B13" s="77"/>
      <c r="C13" s="77"/>
      <c r="D13" s="89"/>
      <c r="E13" s="80"/>
      <c r="F13" s="85"/>
      <c r="G13" s="86">
        <f>E13*IF(Codes!$G$1=TRUE,14,9)+F13</f>
        <v>0</v>
      </c>
      <c r="H13" s="85"/>
      <c r="I13" s="88"/>
      <c r="J13" s="88"/>
      <c r="K13" s="87">
        <f>I14-I13</f>
        <v>0</v>
      </c>
      <c r="L13" s="52">
        <f t="shared" ref="L13" si="1">ROUND(K13*0.585,2)</f>
        <v>0</v>
      </c>
      <c r="M13" s="82"/>
      <c r="N13" s="82"/>
      <c r="O13" s="82"/>
      <c r="P13" s="82"/>
      <c r="Q13" s="42">
        <f>IF(AND(G13+H13+L13&gt;0,ISBLANK(A13)=TRUE),"Enter Date",IF(AND(G13+H13+L13&gt;0,ISBLANK(D13)=TRUE),"Select Program",G13+H13+L13))</f>
        <v>0</v>
      </c>
      <c r="R13" s="43"/>
    </row>
    <row r="14" spans="1:18" x14ac:dyDescent="0.2">
      <c r="A14" s="76"/>
      <c r="B14" s="77"/>
      <c r="C14" s="77"/>
      <c r="D14" s="89"/>
      <c r="E14" s="80"/>
      <c r="F14" s="85"/>
      <c r="G14" s="86"/>
      <c r="H14" s="85"/>
      <c r="I14" s="88"/>
      <c r="J14" s="88"/>
      <c r="K14" s="87"/>
      <c r="L14" s="52"/>
      <c r="M14" s="82"/>
      <c r="N14" s="82"/>
      <c r="O14" s="82"/>
      <c r="P14" s="82"/>
      <c r="Q14" s="44"/>
      <c r="R14" s="45"/>
    </row>
    <row r="15" spans="1:18" x14ac:dyDescent="0.2">
      <c r="A15" s="76"/>
      <c r="B15" s="77"/>
      <c r="C15" s="77"/>
      <c r="D15" s="89"/>
      <c r="E15" s="80"/>
      <c r="F15" s="85"/>
      <c r="G15" s="86">
        <f>E15*IF(Codes!$G$1=TRUE,14,9)+F15</f>
        <v>0</v>
      </c>
      <c r="H15" s="85"/>
      <c r="I15" s="88"/>
      <c r="J15" s="88"/>
      <c r="K15" s="87">
        <f>I16-I15</f>
        <v>0</v>
      </c>
      <c r="L15" s="52">
        <f t="shared" ref="L15" si="2">ROUND(K15*0.585,2)</f>
        <v>0</v>
      </c>
      <c r="M15" s="82"/>
      <c r="N15" s="82"/>
      <c r="O15" s="82"/>
      <c r="P15" s="82"/>
      <c r="Q15" s="42">
        <f>IF(AND(G15+H15+L15&gt;0,ISBLANK(A15)=TRUE),"Enter Date",IF(AND(G15+H15+L15&gt;0,ISBLANK(D15)=TRUE),"Select Program",G15+H15+L15))</f>
        <v>0</v>
      </c>
      <c r="R15" s="43"/>
    </row>
    <row r="16" spans="1:18" x14ac:dyDescent="0.2">
      <c r="A16" s="76"/>
      <c r="B16" s="77"/>
      <c r="C16" s="77"/>
      <c r="D16" s="89"/>
      <c r="E16" s="80"/>
      <c r="F16" s="85"/>
      <c r="G16" s="86"/>
      <c r="H16" s="85"/>
      <c r="I16" s="88"/>
      <c r="J16" s="88"/>
      <c r="K16" s="87"/>
      <c r="L16" s="52"/>
      <c r="M16" s="82"/>
      <c r="N16" s="82"/>
      <c r="O16" s="82"/>
      <c r="P16" s="82"/>
      <c r="Q16" s="44"/>
      <c r="R16" s="45"/>
    </row>
    <row r="17" spans="1:18" x14ac:dyDescent="0.2">
      <c r="A17" s="76"/>
      <c r="B17" s="77"/>
      <c r="C17" s="77"/>
      <c r="D17" s="89"/>
      <c r="E17" s="80"/>
      <c r="F17" s="85"/>
      <c r="G17" s="86">
        <f>E17*IF(Codes!$G$1=TRUE,14,9)+F17</f>
        <v>0</v>
      </c>
      <c r="H17" s="85"/>
      <c r="I17" s="88"/>
      <c r="J17" s="88"/>
      <c r="K17" s="87">
        <f>I18-I17</f>
        <v>0</v>
      </c>
      <c r="L17" s="52">
        <f>ROUND(K17*0.655,2)</f>
        <v>0</v>
      </c>
      <c r="M17" s="82"/>
      <c r="N17" s="82"/>
      <c r="O17" s="82"/>
      <c r="P17" s="82"/>
      <c r="Q17" s="42">
        <f>IF(AND(G17+H17+L17&gt;0,ISBLANK(A17)=TRUE),"Enter Date",IF(AND(G17+H17+L17&gt;0,ISBLANK(D17)=TRUE),"Select Program",G17+H17+L17))</f>
        <v>0</v>
      </c>
      <c r="R17" s="43"/>
    </row>
    <row r="18" spans="1:18" x14ac:dyDescent="0.2">
      <c r="A18" s="76"/>
      <c r="B18" s="77"/>
      <c r="C18" s="77"/>
      <c r="D18" s="89"/>
      <c r="E18" s="80"/>
      <c r="F18" s="85"/>
      <c r="G18" s="86"/>
      <c r="H18" s="85"/>
      <c r="I18" s="88"/>
      <c r="J18" s="88"/>
      <c r="K18" s="87"/>
      <c r="L18" s="52"/>
      <c r="M18" s="82"/>
      <c r="N18" s="82"/>
      <c r="O18" s="82"/>
      <c r="P18" s="82"/>
      <c r="Q18" s="44"/>
      <c r="R18" s="45"/>
    </row>
    <row r="19" spans="1:18" x14ac:dyDescent="0.2">
      <c r="A19" s="76"/>
      <c r="B19" s="77"/>
      <c r="C19" s="77"/>
      <c r="D19" s="89"/>
      <c r="E19" s="80"/>
      <c r="F19" s="85"/>
      <c r="G19" s="86">
        <f>E19*IF(Codes!$G$1=TRUE,14,9)+F19</f>
        <v>0</v>
      </c>
      <c r="H19" s="85"/>
      <c r="I19" s="88"/>
      <c r="J19" s="88"/>
      <c r="K19" s="87">
        <f>I20-I19</f>
        <v>0</v>
      </c>
      <c r="L19" s="52">
        <f>ROUND(K19*0.655,2)</f>
        <v>0</v>
      </c>
      <c r="M19" s="82"/>
      <c r="N19" s="82"/>
      <c r="O19" s="82"/>
      <c r="P19" s="82"/>
      <c r="Q19" s="42">
        <f>IF(AND(G19+H19+L19&gt;0,ISBLANK(A19)=TRUE),"Enter Date",IF(AND(G19+H19+L19&gt;0,ISBLANK(D19)=TRUE),"Select Program",G19+H19+L19))</f>
        <v>0</v>
      </c>
      <c r="R19" s="43"/>
    </row>
    <row r="20" spans="1:18" x14ac:dyDescent="0.2">
      <c r="A20" s="76"/>
      <c r="B20" s="77"/>
      <c r="C20" s="77"/>
      <c r="D20" s="89"/>
      <c r="E20" s="80"/>
      <c r="F20" s="85"/>
      <c r="G20" s="86"/>
      <c r="H20" s="85"/>
      <c r="I20" s="88"/>
      <c r="J20" s="88"/>
      <c r="K20" s="87"/>
      <c r="L20" s="52"/>
      <c r="M20" s="82"/>
      <c r="N20" s="82"/>
      <c r="O20" s="82"/>
      <c r="P20" s="82"/>
      <c r="Q20" s="44"/>
      <c r="R20" s="45"/>
    </row>
    <row r="21" spans="1:18" x14ac:dyDescent="0.2">
      <c r="A21" s="76"/>
      <c r="B21" s="77"/>
      <c r="C21" s="77"/>
      <c r="D21" s="89"/>
      <c r="E21" s="80"/>
      <c r="F21" s="85"/>
      <c r="G21" s="86">
        <f>E21*IF(Codes!$G$1=TRUE,14,9)+F21</f>
        <v>0</v>
      </c>
      <c r="H21" s="85"/>
      <c r="I21" s="88"/>
      <c r="J21" s="88"/>
      <c r="K21" s="87">
        <f>I22-I21</f>
        <v>0</v>
      </c>
      <c r="L21" s="52">
        <f>ROUND(K21*0.655,2)</f>
        <v>0</v>
      </c>
      <c r="M21" s="82"/>
      <c r="N21" s="82"/>
      <c r="O21" s="82"/>
      <c r="P21" s="82"/>
      <c r="Q21" s="42">
        <f>IF(AND(G21+H21+L21&gt;0,ISBLANK(A21)=TRUE),"Enter Date",IF(AND(G21+H21+L21&gt;0,ISBLANK(D21)=TRUE),"Select Program",G21+H21+L21))</f>
        <v>0</v>
      </c>
      <c r="R21" s="43"/>
    </row>
    <row r="22" spans="1:18" x14ac:dyDescent="0.2">
      <c r="A22" s="76"/>
      <c r="B22" s="77"/>
      <c r="C22" s="77"/>
      <c r="D22" s="89"/>
      <c r="E22" s="80"/>
      <c r="F22" s="85"/>
      <c r="G22" s="86"/>
      <c r="H22" s="85"/>
      <c r="I22" s="88"/>
      <c r="J22" s="88"/>
      <c r="K22" s="87"/>
      <c r="L22" s="52"/>
      <c r="M22" s="82"/>
      <c r="N22" s="82"/>
      <c r="O22" s="82"/>
      <c r="P22" s="82"/>
      <c r="Q22" s="44"/>
      <c r="R22" s="45"/>
    </row>
    <row r="23" spans="1:18" x14ac:dyDescent="0.2">
      <c r="A23" s="76"/>
      <c r="B23" s="77"/>
      <c r="C23" s="77"/>
      <c r="D23" s="89"/>
      <c r="E23" s="80"/>
      <c r="F23" s="85"/>
      <c r="G23" s="86">
        <f>E23*IF(Codes!$G$1=TRUE,14,9)+F23</f>
        <v>0</v>
      </c>
      <c r="H23" s="85"/>
      <c r="I23" s="88"/>
      <c r="J23" s="88"/>
      <c r="K23" s="87">
        <f>I24-I23</f>
        <v>0</v>
      </c>
      <c r="L23" s="52">
        <f>ROUND(K23*0.655,2)</f>
        <v>0</v>
      </c>
      <c r="M23" s="82"/>
      <c r="N23" s="82"/>
      <c r="O23" s="82"/>
      <c r="P23" s="82"/>
      <c r="Q23" s="42">
        <f>IF(AND(G23+H23+L23&gt;0,ISBLANK(A23)=TRUE),"Enter Date",IF(AND(G23+H23+L23&gt;0,ISBLANK(D23)=TRUE),"Select Program",G23+H23+L23))</f>
        <v>0</v>
      </c>
      <c r="R23" s="43"/>
    </row>
    <row r="24" spans="1:18" x14ac:dyDescent="0.2">
      <c r="A24" s="76"/>
      <c r="B24" s="77"/>
      <c r="C24" s="77"/>
      <c r="D24" s="89"/>
      <c r="E24" s="80"/>
      <c r="F24" s="85"/>
      <c r="G24" s="86"/>
      <c r="H24" s="85"/>
      <c r="I24" s="88"/>
      <c r="J24" s="88"/>
      <c r="K24" s="87"/>
      <c r="L24" s="52"/>
      <c r="M24" s="82"/>
      <c r="N24" s="82"/>
      <c r="O24" s="82"/>
      <c r="P24" s="82"/>
      <c r="Q24" s="44"/>
      <c r="R24" s="45"/>
    </row>
    <row r="25" spans="1:18" x14ac:dyDescent="0.2">
      <c r="A25" s="76"/>
      <c r="B25" s="77"/>
      <c r="C25" s="77"/>
      <c r="D25" s="89"/>
      <c r="E25" s="80"/>
      <c r="F25" s="85"/>
      <c r="G25" s="86">
        <f>E25*IF(Codes!$G$1=TRUE,14,9)+F25</f>
        <v>0</v>
      </c>
      <c r="H25" s="85"/>
      <c r="I25" s="88"/>
      <c r="J25" s="88"/>
      <c r="K25" s="87">
        <f>I26-I25</f>
        <v>0</v>
      </c>
      <c r="L25" s="52">
        <f>ROUND(K25*0.655,2)</f>
        <v>0</v>
      </c>
      <c r="M25" s="82"/>
      <c r="N25" s="82"/>
      <c r="O25" s="82"/>
      <c r="P25" s="82"/>
      <c r="Q25" s="42">
        <f>IF(AND(G25+H25+L25&gt;0,ISBLANK(A25)=TRUE),"Enter Date",IF(AND(G25+H25+L25&gt;0,ISBLANK(D25)=TRUE),"Select Program",G25+H25+L25))</f>
        <v>0</v>
      </c>
      <c r="R25" s="43"/>
    </row>
    <row r="26" spans="1:18" x14ac:dyDescent="0.2">
      <c r="A26" s="76"/>
      <c r="B26" s="77"/>
      <c r="C26" s="77"/>
      <c r="D26" s="89"/>
      <c r="E26" s="80"/>
      <c r="F26" s="85"/>
      <c r="G26" s="86"/>
      <c r="H26" s="85"/>
      <c r="I26" s="88"/>
      <c r="J26" s="88"/>
      <c r="K26" s="87"/>
      <c r="L26" s="52"/>
      <c r="M26" s="82"/>
      <c r="N26" s="82"/>
      <c r="O26" s="82"/>
      <c r="P26" s="82"/>
      <c r="Q26" s="44"/>
      <c r="R26" s="45"/>
    </row>
    <row r="27" spans="1:18" x14ac:dyDescent="0.2">
      <c r="A27" s="76"/>
      <c r="B27" s="77"/>
      <c r="C27" s="77"/>
      <c r="D27" s="89"/>
      <c r="E27" s="80"/>
      <c r="F27" s="85"/>
      <c r="G27" s="86">
        <f>E27*IF(Codes!$G$1=TRUE,14,9)+F27</f>
        <v>0</v>
      </c>
      <c r="H27" s="85"/>
      <c r="I27" s="88"/>
      <c r="J27" s="88"/>
      <c r="K27" s="87">
        <f>I28-I27</f>
        <v>0</v>
      </c>
      <c r="L27" s="52">
        <f>ROUND(K27*0.655,2)</f>
        <v>0</v>
      </c>
      <c r="M27" s="82"/>
      <c r="N27" s="82"/>
      <c r="O27" s="82"/>
      <c r="P27" s="82"/>
      <c r="Q27" s="42">
        <f>IF(AND(G27+H27+L27&gt;0,ISBLANK(A27)=TRUE),"Enter Date",IF(AND(G27+H27+L27&gt;0,ISBLANK(D27)=TRUE),"Select Program",G27+H27+L27))</f>
        <v>0</v>
      </c>
      <c r="R27" s="43"/>
    </row>
    <row r="28" spans="1:18" x14ac:dyDescent="0.2">
      <c r="A28" s="76"/>
      <c r="B28" s="77"/>
      <c r="C28" s="77"/>
      <c r="D28" s="89"/>
      <c r="E28" s="80"/>
      <c r="F28" s="85"/>
      <c r="G28" s="86"/>
      <c r="H28" s="85"/>
      <c r="I28" s="88"/>
      <c r="J28" s="88"/>
      <c r="K28" s="87"/>
      <c r="L28" s="52"/>
      <c r="M28" s="82"/>
      <c r="N28" s="82"/>
      <c r="O28" s="82"/>
      <c r="P28" s="82"/>
      <c r="Q28" s="44"/>
      <c r="R28" s="45"/>
    </row>
    <row r="29" spans="1:18" x14ac:dyDescent="0.2">
      <c r="A29" s="76"/>
      <c r="B29" s="77"/>
      <c r="C29" s="77"/>
      <c r="D29" s="89"/>
      <c r="E29" s="80"/>
      <c r="F29" s="85"/>
      <c r="G29" s="86">
        <f>E29*IF(Codes!$G$1=TRUE,14,9)+F29</f>
        <v>0</v>
      </c>
      <c r="H29" s="85"/>
      <c r="I29" s="88"/>
      <c r="J29" s="88"/>
      <c r="K29" s="87">
        <f>I30-I29</f>
        <v>0</v>
      </c>
      <c r="L29" s="52">
        <f>ROUND(K29*0.655,2)</f>
        <v>0</v>
      </c>
      <c r="M29" s="82"/>
      <c r="N29" s="82"/>
      <c r="O29" s="82"/>
      <c r="P29" s="82"/>
      <c r="Q29" s="42">
        <f>IF(AND(G29+H29+L29&gt;0,ISBLANK(A29)=TRUE),"Enter Date",IF(AND(G29+H29+L29&gt;0,ISBLANK(D29)=TRUE),"Select Program",G29+H29+L29))</f>
        <v>0</v>
      </c>
      <c r="R29" s="43"/>
    </row>
    <row r="30" spans="1:18" x14ac:dyDescent="0.2">
      <c r="A30" s="76"/>
      <c r="B30" s="77"/>
      <c r="C30" s="77"/>
      <c r="D30" s="89"/>
      <c r="E30" s="80"/>
      <c r="F30" s="85"/>
      <c r="G30" s="86"/>
      <c r="H30" s="85"/>
      <c r="I30" s="88"/>
      <c r="J30" s="88"/>
      <c r="K30" s="87"/>
      <c r="L30" s="52"/>
      <c r="M30" s="82"/>
      <c r="N30" s="82"/>
      <c r="O30" s="82"/>
      <c r="P30" s="82"/>
      <c r="Q30" s="44"/>
      <c r="R30" s="45"/>
    </row>
    <row r="31" spans="1:18" x14ac:dyDescent="0.2">
      <c r="A31" s="76"/>
      <c r="B31" s="77"/>
      <c r="C31" s="77"/>
      <c r="D31" s="89"/>
      <c r="E31" s="80"/>
      <c r="F31" s="85"/>
      <c r="G31" s="86">
        <f>E31*IF(Codes!$G$1=TRUE,14,9)+F31</f>
        <v>0</v>
      </c>
      <c r="H31" s="85"/>
      <c r="I31" s="88"/>
      <c r="J31" s="88"/>
      <c r="K31" s="87">
        <f>I32-I31</f>
        <v>0</v>
      </c>
      <c r="L31" s="52">
        <f>ROUND(K31*0.655,2)</f>
        <v>0</v>
      </c>
      <c r="M31" s="82"/>
      <c r="N31" s="82"/>
      <c r="O31" s="82"/>
      <c r="P31" s="82"/>
      <c r="Q31" s="42">
        <f>IF(AND(G31+H31+L31&gt;0,ISBLANK(A31)=TRUE),"Enter Date",IF(AND(G31+H31+L31&gt;0,ISBLANK(D31)=TRUE),"Select Program",G31+H31+L31))</f>
        <v>0</v>
      </c>
      <c r="R31" s="43"/>
    </row>
    <row r="32" spans="1:18" x14ac:dyDescent="0.2">
      <c r="A32" s="76"/>
      <c r="B32" s="77"/>
      <c r="C32" s="77"/>
      <c r="D32" s="89"/>
      <c r="E32" s="80"/>
      <c r="F32" s="85"/>
      <c r="G32" s="86"/>
      <c r="H32" s="85"/>
      <c r="I32" s="88"/>
      <c r="J32" s="88"/>
      <c r="K32" s="87"/>
      <c r="L32" s="52"/>
      <c r="M32" s="82"/>
      <c r="N32" s="82"/>
      <c r="O32" s="82"/>
      <c r="P32" s="82"/>
      <c r="Q32" s="44"/>
      <c r="R32" s="45"/>
    </row>
    <row r="33" spans="1:18" x14ac:dyDescent="0.2">
      <c r="A33" s="76"/>
      <c r="B33" s="77"/>
      <c r="C33" s="77"/>
      <c r="D33" s="89"/>
      <c r="E33" s="80"/>
      <c r="F33" s="85"/>
      <c r="G33" s="86">
        <f>E33*IF(Codes!$G$1=TRUE,14,9)+F33</f>
        <v>0</v>
      </c>
      <c r="H33" s="85"/>
      <c r="I33" s="88"/>
      <c r="J33" s="88"/>
      <c r="K33" s="87">
        <f>I34-I33</f>
        <v>0</v>
      </c>
      <c r="L33" s="52">
        <f>ROUND(K33*0.655,2)</f>
        <v>0</v>
      </c>
      <c r="M33" s="82"/>
      <c r="N33" s="82"/>
      <c r="O33" s="82"/>
      <c r="P33" s="82"/>
      <c r="Q33" s="42">
        <f>IF(AND(G33+H33+L33&gt;0,ISBLANK(A33)=TRUE),"Enter Date",IF(AND(G33+H33+L33&gt;0,ISBLANK(D33)=TRUE),"Select Program",G33+H33+L33))</f>
        <v>0</v>
      </c>
      <c r="R33" s="43"/>
    </row>
    <row r="34" spans="1:18" x14ac:dyDescent="0.2">
      <c r="A34" s="76"/>
      <c r="B34" s="77"/>
      <c r="C34" s="77"/>
      <c r="D34" s="89"/>
      <c r="E34" s="80"/>
      <c r="F34" s="85"/>
      <c r="G34" s="86"/>
      <c r="H34" s="85"/>
      <c r="I34" s="88"/>
      <c r="J34" s="88"/>
      <c r="K34" s="87"/>
      <c r="L34" s="52"/>
      <c r="M34" s="82"/>
      <c r="N34" s="82"/>
      <c r="O34" s="82"/>
      <c r="P34" s="82"/>
      <c r="Q34" s="44"/>
      <c r="R34" s="45"/>
    </row>
    <row r="35" spans="1:18" x14ac:dyDescent="0.2">
      <c r="A35" s="76"/>
      <c r="B35" s="77"/>
      <c r="C35" s="77"/>
      <c r="D35" s="89"/>
      <c r="E35" s="80"/>
      <c r="F35" s="85"/>
      <c r="G35" s="86">
        <f>E35*IF(Codes!$G$1=TRUE,14,9)+F35</f>
        <v>0</v>
      </c>
      <c r="H35" s="85"/>
      <c r="I35" s="88"/>
      <c r="J35" s="88"/>
      <c r="K35" s="87">
        <f>I36-I35</f>
        <v>0</v>
      </c>
      <c r="L35" s="52">
        <f>ROUND(K35*0.655,2)</f>
        <v>0</v>
      </c>
      <c r="M35" s="82"/>
      <c r="N35" s="82"/>
      <c r="O35" s="82"/>
      <c r="P35" s="82"/>
      <c r="Q35" s="42">
        <f>IF(AND(G35+H35+L35&gt;0,ISBLANK(A35)=TRUE),"Enter Date",IF(AND(G35+H35+L35&gt;0,ISBLANK(D35)=TRUE),"Select Program",G35+H35+L35))</f>
        <v>0</v>
      </c>
      <c r="R35" s="43"/>
    </row>
    <row r="36" spans="1:18" x14ac:dyDescent="0.2">
      <c r="A36" s="76"/>
      <c r="B36" s="77"/>
      <c r="C36" s="77"/>
      <c r="D36" s="89"/>
      <c r="E36" s="80"/>
      <c r="F36" s="85"/>
      <c r="G36" s="86"/>
      <c r="H36" s="85"/>
      <c r="I36" s="88"/>
      <c r="J36" s="88"/>
      <c r="K36" s="87"/>
      <c r="L36" s="52"/>
      <c r="M36" s="82"/>
      <c r="N36" s="82"/>
      <c r="O36" s="82"/>
      <c r="P36" s="82"/>
      <c r="Q36" s="44"/>
      <c r="R36" s="45"/>
    </row>
    <row r="37" spans="1:18" x14ac:dyDescent="0.2">
      <c r="A37" s="76"/>
      <c r="B37" s="77"/>
      <c r="C37" s="77"/>
      <c r="D37" s="89"/>
      <c r="E37" s="80"/>
      <c r="F37" s="85"/>
      <c r="G37" s="86">
        <f>E37*IF(Codes!$G$1=TRUE,14,9)+F37</f>
        <v>0</v>
      </c>
      <c r="H37" s="85"/>
      <c r="I37" s="88"/>
      <c r="J37" s="88"/>
      <c r="K37" s="87">
        <f>I38-I37</f>
        <v>0</v>
      </c>
      <c r="L37" s="52">
        <f>ROUND(K37*0.655,2)</f>
        <v>0</v>
      </c>
      <c r="M37" s="82"/>
      <c r="N37" s="82"/>
      <c r="O37" s="82"/>
      <c r="P37" s="82"/>
      <c r="Q37" s="42">
        <f>IF(AND(G37+H37+L37&gt;0,ISBLANK(A37)=TRUE),"Enter Date",IF(AND(G37+H37+L37&gt;0,ISBLANK(D37)=TRUE),"Select Program",G37+H37+L37))</f>
        <v>0</v>
      </c>
      <c r="R37" s="43"/>
    </row>
    <row r="38" spans="1:18" x14ac:dyDescent="0.2">
      <c r="A38" s="76"/>
      <c r="B38" s="77"/>
      <c r="C38" s="77"/>
      <c r="D38" s="89"/>
      <c r="E38" s="80"/>
      <c r="F38" s="85"/>
      <c r="G38" s="86"/>
      <c r="H38" s="85"/>
      <c r="I38" s="88"/>
      <c r="J38" s="88"/>
      <c r="K38" s="87"/>
      <c r="L38" s="52"/>
      <c r="M38" s="82"/>
      <c r="N38" s="82"/>
      <c r="O38" s="82"/>
      <c r="P38" s="82"/>
      <c r="Q38" s="44"/>
      <c r="R38" s="45"/>
    </row>
    <row r="39" spans="1:18" x14ac:dyDescent="0.2">
      <c r="A39" s="95" t="s">
        <v>29</v>
      </c>
      <c r="B39" s="95"/>
      <c r="C39" s="95"/>
      <c r="D39" s="95"/>
      <c r="E39" s="95"/>
      <c r="F39" s="95"/>
      <c r="G39" s="95"/>
      <c r="H39" s="95"/>
      <c r="I39" s="95"/>
      <c r="J39" s="95"/>
      <c r="K39" s="2"/>
      <c r="L39" s="2"/>
      <c r="M39" s="97">
        <f>SUM(Q9:R38)</f>
        <v>0</v>
      </c>
      <c r="N39" s="97"/>
      <c r="O39" s="97"/>
      <c r="P39" s="97"/>
      <c r="Q39" s="2"/>
      <c r="R39" s="2"/>
    </row>
    <row r="40" spans="1:18" x14ac:dyDescent="0.2">
      <c r="A40" s="96"/>
      <c r="B40" s="96"/>
      <c r="C40" s="96"/>
      <c r="D40" s="96"/>
      <c r="E40" s="96"/>
      <c r="F40" s="96"/>
      <c r="G40" s="96"/>
      <c r="H40" s="96"/>
      <c r="I40" s="96"/>
      <c r="J40" s="96"/>
      <c r="K40" s="2"/>
      <c r="L40" s="2"/>
      <c r="M40" s="98"/>
      <c r="N40" s="98"/>
      <c r="O40" s="98"/>
      <c r="P40" s="98"/>
      <c r="Q40" s="2"/>
      <c r="R40" s="2"/>
    </row>
    <row r="41" spans="1:18" x14ac:dyDescent="0.2">
      <c r="A41" s="2"/>
      <c r="B41" s="2"/>
      <c r="C41" s="2"/>
      <c r="D41" s="2"/>
      <c r="E41" s="2"/>
      <c r="F41" s="2"/>
      <c r="G41" s="2"/>
      <c r="H41" s="2"/>
      <c r="I41" s="2"/>
      <c r="J41" s="2"/>
      <c r="K41" s="2"/>
      <c r="L41" s="2"/>
      <c r="M41" s="94" t="s">
        <v>38</v>
      </c>
      <c r="N41" s="94"/>
      <c r="O41" s="94"/>
      <c r="P41" s="94"/>
      <c r="Q41" s="2"/>
      <c r="R41" s="2"/>
    </row>
    <row r="42" spans="1:18" x14ac:dyDescent="0.2">
      <c r="A42" s="2"/>
      <c r="B42" s="2"/>
      <c r="C42" s="2"/>
      <c r="D42" s="2"/>
      <c r="E42" s="2"/>
      <c r="F42" s="2"/>
      <c r="G42" s="2"/>
      <c r="H42" s="2"/>
      <c r="I42" s="2"/>
      <c r="J42" s="2"/>
      <c r="K42" s="2"/>
      <c r="L42" s="2"/>
      <c r="M42" s="2"/>
      <c r="N42" s="2"/>
      <c r="O42" s="2"/>
      <c r="P42" s="2"/>
      <c r="Q42" s="2"/>
      <c r="R42" s="2"/>
    </row>
    <row r="43" spans="1:18" x14ac:dyDescent="0.2">
      <c r="A43" s="58"/>
      <c r="B43" s="58"/>
      <c r="C43" s="58"/>
      <c r="D43" s="58"/>
      <c r="E43" s="58"/>
      <c r="F43" s="2"/>
      <c r="G43" s="71"/>
      <c r="H43" s="71"/>
      <c r="I43" s="71"/>
      <c r="J43" s="2"/>
      <c r="K43" s="58"/>
      <c r="L43" s="58"/>
      <c r="M43" s="58"/>
      <c r="N43" s="58"/>
      <c r="O43" s="2"/>
      <c r="P43" s="93">
        <f>'Front Page'!P43:Q43</f>
        <v>0</v>
      </c>
      <c r="Q43" s="93"/>
      <c r="R43" s="2"/>
    </row>
    <row r="44" spans="1:18" x14ac:dyDescent="0.2">
      <c r="A44" s="90" t="s">
        <v>31</v>
      </c>
      <c r="B44" s="90"/>
      <c r="C44" s="90"/>
      <c r="D44" s="90"/>
      <c r="E44" s="90"/>
      <c r="F44" s="5"/>
      <c r="G44" s="91"/>
      <c r="H44" s="91"/>
      <c r="I44" s="91"/>
      <c r="J44" s="5"/>
      <c r="K44" s="92" t="s">
        <v>32</v>
      </c>
      <c r="L44" s="92"/>
      <c r="M44" s="92"/>
      <c r="N44" s="92"/>
      <c r="O44" s="5"/>
      <c r="P44" s="92" t="s">
        <v>33</v>
      </c>
      <c r="Q44" s="92"/>
      <c r="R44" s="2"/>
    </row>
    <row r="45" spans="1:18" x14ac:dyDescent="0.2">
      <c r="A45" s="2"/>
      <c r="B45" s="2"/>
      <c r="C45" s="2"/>
      <c r="D45" s="2"/>
      <c r="E45" s="2"/>
      <c r="F45" s="2"/>
      <c r="G45" s="2"/>
      <c r="H45" s="2"/>
      <c r="I45" s="2"/>
      <c r="J45" s="2"/>
      <c r="K45" s="2"/>
      <c r="L45" s="2"/>
      <c r="M45" s="2"/>
      <c r="N45" s="2"/>
      <c r="O45" s="2"/>
      <c r="P45" s="2"/>
      <c r="Q45" s="2"/>
      <c r="R45" s="2"/>
    </row>
  </sheetData>
  <sheetProtection selectLockedCells="1"/>
  <mergeCells count="251">
    <mergeCell ref="A35:A36"/>
    <mergeCell ref="B35:B36"/>
    <mergeCell ref="C35:C36"/>
    <mergeCell ref="D35:D36"/>
    <mergeCell ref="M37:N38"/>
    <mergeCell ref="O37:P38"/>
    <mergeCell ref="Q37:R38"/>
    <mergeCell ref="I38:J38"/>
    <mergeCell ref="H37:H38"/>
    <mergeCell ref="I37:J37"/>
    <mergeCell ref="K37:K38"/>
    <mergeCell ref="L37:L38"/>
    <mergeCell ref="A37:A38"/>
    <mergeCell ref="B37:B38"/>
    <mergeCell ref="C37:C38"/>
    <mergeCell ref="D37:D38"/>
    <mergeCell ref="E37:E38"/>
    <mergeCell ref="F37:F38"/>
    <mergeCell ref="E35:E36"/>
    <mergeCell ref="F35:F36"/>
    <mergeCell ref="G35:G36"/>
    <mergeCell ref="G37:G38"/>
    <mergeCell ref="H35:H36"/>
    <mergeCell ref="O35:P36"/>
    <mergeCell ref="M33:N34"/>
    <mergeCell ref="O33:P34"/>
    <mergeCell ref="I35:J35"/>
    <mergeCell ref="K35:K36"/>
    <mergeCell ref="L35:L36"/>
    <mergeCell ref="M35:N36"/>
    <mergeCell ref="G33:G34"/>
    <mergeCell ref="Q33:R34"/>
    <mergeCell ref="I34:J34"/>
    <mergeCell ref="H33:H34"/>
    <mergeCell ref="I33:J33"/>
    <mergeCell ref="K33:K34"/>
    <mergeCell ref="L33:L34"/>
    <mergeCell ref="Q35:R36"/>
    <mergeCell ref="I36:J36"/>
    <mergeCell ref="A33:A34"/>
    <mergeCell ref="B33:B34"/>
    <mergeCell ref="C33:C34"/>
    <mergeCell ref="D33:D34"/>
    <mergeCell ref="E33:E34"/>
    <mergeCell ref="F33:F34"/>
    <mergeCell ref="E31:E32"/>
    <mergeCell ref="F31:F32"/>
    <mergeCell ref="G31:G32"/>
    <mergeCell ref="C31:C32"/>
    <mergeCell ref="H31:H32"/>
    <mergeCell ref="O31:P32"/>
    <mergeCell ref="Q31:R32"/>
    <mergeCell ref="I32:J32"/>
    <mergeCell ref="D31:D32"/>
    <mergeCell ref="Q11:R12"/>
    <mergeCell ref="Q13:R14"/>
    <mergeCell ref="O8:P8"/>
    <mergeCell ref="O9:P10"/>
    <mergeCell ref="O11:P12"/>
    <mergeCell ref="O13:P14"/>
    <mergeCell ref="M11:N12"/>
    <mergeCell ref="M13:N14"/>
    <mergeCell ref="M8:N8"/>
    <mergeCell ref="Q23:R24"/>
    <mergeCell ref="Q25:R26"/>
    <mergeCell ref="I31:J31"/>
    <mergeCell ref="K31:K32"/>
    <mergeCell ref="L31:L32"/>
    <mergeCell ref="Q27:R28"/>
    <mergeCell ref="Q29:R30"/>
    <mergeCell ref="Q15:R16"/>
    <mergeCell ref="Q17:R18"/>
    <mergeCell ref="Q19:R20"/>
    <mergeCell ref="Q21:R22"/>
    <mergeCell ref="L13:L14"/>
    <mergeCell ref="L11:L12"/>
    <mergeCell ref="I27:J27"/>
    <mergeCell ref="I28:J28"/>
    <mergeCell ref="C4:E4"/>
    <mergeCell ref="H5:I5"/>
    <mergeCell ref="H4:I4"/>
    <mergeCell ref="C5:E5"/>
    <mergeCell ref="G27:G28"/>
    <mergeCell ref="H27:H28"/>
    <mergeCell ref="I8:J8"/>
    <mergeCell ref="G25:G26"/>
    <mergeCell ref="K27:K28"/>
    <mergeCell ref="L27:L28"/>
    <mergeCell ref="K23:K24"/>
    <mergeCell ref="L23:L24"/>
    <mergeCell ref="K19:K20"/>
    <mergeCell ref="L19:L20"/>
    <mergeCell ref="I19:J19"/>
    <mergeCell ref="I20:J20"/>
    <mergeCell ref="M27:N28"/>
    <mergeCell ref="O27:P28"/>
    <mergeCell ref="O25:P26"/>
    <mergeCell ref="E25:E26"/>
    <mergeCell ref="F25:F26"/>
    <mergeCell ref="F29:F30"/>
    <mergeCell ref="G29:G30"/>
    <mergeCell ref="H29:H30"/>
    <mergeCell ref="K29:K30"/>
    <mergeCell ref="I29:J29"/>
    <mergeCell ref="I30:J30"/>
    <mergeCell ref="I11:J11"/>
    <mergeCell ref="I12:J12"/>
    <mergeCell ref="I13:J13"/>
    <mergeCell ref="I14:J14"/>
    <mergeCell ref="F23:F24"/>
    <mergeCell ref="G23:G24"/>
    <mergeCell ref="H23:H24"/>
    <mergeCell ref="I23:J23"/>
    <mergeCell ref="I24:J24"/>
    <mergeCell ref="I17:J17"/>
    <mergeCell ref="I18:J18"/>
    <mergeCell ref="K13:K14"/>
    <mergeCell ref="K11:K12"/>
    <mergeCell ref="G11:G12"/>
    <mergeCell ref="H11:H12"/>
    <mergeCell ref="K21:K22"/>
    <mergeCell ref="O23:P24"/>
    <mergeCell ref="E23:E24"/>
    <mergeCell ref="M41:P41"/>
    <mergeCell ref="L29:L30"/>
    <mergeCell ref="M29:N30"/>
    <mergeCell ref="O29:P30"/>
    <mergeCell ref="M31:N32"/>
    <mergeCell ref="H25:H26"/>
    <mergeCell ref="K25:K26"/>
    <mergeCell ref="A39:J40"/>
    <mergeCell ref="M39:P40"/>
    <mergeCell ref="A29:A30"/>
    <mergeCell ref="B29:B30"/>
    <mergeCell ref="C29:C30"/>
    <mergeCell ref="D29:D30"/>
    <mergeCell ref="E29:E30"/>
    <mergeCell ref="A31:A32"/>
    <mergeCell ref="B31:B32"/>
    <mergeCell ref="A27:A28"/>
    <mergeCell ref="B27:B28"/>
    <mergeCell ref="C27:C28"/>
    <mergeCell ref="D27:D28"/>
    <mergeCell ref="E27:E28"/>
    <mergeCell ref="F27:F28"/>
    <mergeCell ref="L21:L22"/>
    <mergeCell ref="I21:J21"/>
    <mergeCell ref="I22:J22"/>
    <mergeCell ref="M23:N24"/>
    <mergeCell ref="L25:L26"/>
    <mergeCell ref="M25:N26"/>
    <mergeCell ref="I25:J25"/>
    <mergeCell ref="I26:J26"/>
    <mergeCell ref="A21:A22"/>
    <mergeCell ref="B21:B22"/>
    <mergeCell ref="C21:C22"/>
    <mergeCell ref="A23:A24"/>
    <mergeCell ref="D21:D22"/>
    <mergeCell ref="E21:E22"/>
    <mergeCell ref="F21:F22"/>
    <mergeCell ref="G21:G22"/>
    <mergeCell ref="H21:H22"/>
    <mergeCell ref="B23:B24"/>
    <mergeCell ref="C23:C24"/>
    <mergeCell ref="D23:D24"/>
    <mergeCell ref="A25:A26"/>
    <mergeCell ref="B25:B26"/>
    <mergeCell ref="C25:C26"/>
    <mergeCell ref="D25:D26"/>
    <mergeCell ref="A44:E44"/>
    <mergeCell ref="G44:I44"/>
    <mergeCell ref="K44:N44"/>
    <mergeCell ref="P44:Q44"/>
    <mergeCell ref="A17:A18"/>
    <mergeCell ref="B17:B18"/>
    <mergeCell ref="C17:C18"/>
    <mergeCell ref="L17:L18"/>
    <mergeCell ref="A19:A20"/>
    <mergeCell ref="O19:P20"/>
    <mergeCell ref="E19:E20"/>
    <mergeCell ref="F19:F20"/>
    <mergeCell ref="G19:G20"/>
    <mergeCell ref="H19:H20"/>
    <mergeCell ref="B19:B20"/>
    <mergeCell ref="C19:C20"/>
    <mergeCell ref="D19:D20"/>
    <mergeCell ref="M19:N20"/>
    <mergeCell ref="M21:N22"/>
    <mergeCell ref="O21:P22"/>
    <mergeCell ref="A43:E43"/>
    <mergeCell ref="G43:I43"/>
    <mergeCell ref="K43:N43"/>
    <mergeCell ref="P43:Q43"/>
    <mergeCell ref="D17:D18"/>
    <mergeCell ref="E17:E18"/>
    <mergeCell ref="F17:F18"/>
    <mergeCell ref="G17:G18"/>
    <mergeCell ref="H17:H18"/>
    <mergeCell ref="K17:K18"/>
    <mergeCell ref="M17:N18"/>
    <mergeCell ref="M15:N16"/>
    <mergeCell ref="O15:P16"/>
    <mergeCell ref="E15:E16"/>
    <mergeCell ref="F15:F16"/>
    <mergeCell ref="G15:G16"/>
    <mergeCell ref="H15:H16"/>
    <mergeCell ref="K15:K16"/>
    <mergeCell ref="L15:L16"/>
    <mergeCell ref="O17:P18"/>
    <mergeCell ref="A15:A16"/>
    <mergeCell ref="B15:B16"/>
    <mergeCell ref="C15:C16"/>
    <mergeCell ref="D15:D16"/>
    <mergeCell ref="I15:J15"/>
    <mergeCell ref="I16:J16"/>
    <mergeCell ref="A13:A14"/>
    <mergeCell ref="B13:B14"/>
    <mergeCell ref="C13:C14"/>
    <mergeCell ref="D13:D14"/>
    <mergeCell ref="E13:E14"/>
    <mergeCell ref="F13:F14"/>
    <mergeCell ref="G13:G14"/>
    <mergeCell ref="H13:H14"/>
    <mergeCell ref="A11:A12"/>
    <mergeCell ref="B11:B12"/>
    <mergeCell ref="C11:C12"/>
    <mergeCell ref="D11:D12"/>
    <mergeCell ref="E11:E12"/>
    <mergeCell ref="F11:F12"/>
    <mergeCell ref="H9:H10"/>
    <mergeCell ref="K9:K10"/>
    <mergeCell ref="L9:L10"/>
    <mergeCell ref="I9:J9"/>
    <mergeCell ref="I10:J10"/>
    <mergeCell ref="C3:E3"/>
    <mergeCell ref="A8:B8"/>
    <mergeCell ref="A9:A10"/>
    <mergeCell ref="B9:B10"/>
    <mergeCell ref="C9:C10"/>
    <mergeCell ref="D9:D10"/>
    <mergeCell ref="E9:E10"/>
    <mergeCell ref="P1:Q1"/>
    <mergeCell ref="M9:N10"/>
    <mergeCell ref="Q8:R8"/>
    <mergeCell ref="Q9:R10"/>
    <mergeCell ref="P2:Q2"/>
    <mergeCell ref="P3:Q3"/>
    <mergeCell ref="P4:Q4"/>
    <mergeCell ref="P5:Q5"/>
    <mergeCell ref="F9:F10"/>
    <mergeCell ref="G9:G10"/>
  </mergeCells>
  <phoneticPr fontId="0" type="noConversion"/>
  <dataValidations count="5">
    <dataValidation type="list" allowBlank="1" showInputMessage="1" showErrorMessage="1" sqref="D9:D38" xr:uid="{00000000-0002-0000-0100-000000000000}">
      <formula1>Programs</formula1>
    </dataValidation>
    <dataValidation type="date" operator="greaterThan" allowBlank="1" showInputMessage="1" showErrorMessage="1" error="Please enter a valid date." sqref="A9:A38" xr:uid="{00000000-0002-0000-0100-000001000000}">
      <formula1>36526</formula1>
    </dataValidation>
    <dataValidation type="whole" allowBlank="1" showInputMessage="1" showErrorMessage="1" error="Please enter a number between 1 and 4." sqref="E9:E38" xr:uid="{00000000-0002-0000-0100-000002000000}">
      <formula1>1</formula1>
      <formula2>4</formula2>
    </dataValidation>
    <dataValidation type="decimal" operator="greaterThan" allowBlank="1" showInputMessage="1" showErrorMessage="1" error="Please enter a valid dollar amount." sqref="F9:F38 H9:H38" xr:uid="{00000000-0002-0000-0100-000003000000}">
      <formula1>0</formula1>
    </dataValidation>
    <dataValidation type="whole" operator="greaterThan" allowBlank="1" showInputMessage="1" showErrorMessage="1" error="Please enter a valid mileage." sqref="I9:J38" xr:uid="{00000000-0002-0000-0100-000004000000}">
      <formula1>0</formula1>
    </dataValidation>
  </dataValidations>
  <pageMargins left="0.41" right="0.25" top="0.25" bottom="0.25" header="0" footer="0"/>
  <pageSetup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45"/>
  <sheetViews>
    <sheetView showGridLines="0" showZeros="0" workbookViewId="0">
      <pane ySplit="8" topLeftCell="A17" activePane="bottomLeft" state="frozen"/>
      <selection activeCell="L37" sqref="L37:L38"/>
      <selection pane="bottomLeft" activeCell="L37" sqref="L37:L38"/>
    </sheetView>
  </sheetViews>
  <sheetFormatPr defaultRowHeight="12.75" x14ac:dyDescent="0.2"/>
  <cols>
    <col min="1" max="2" width="5.5703125" customWidth="1"/>
    <col min="3" max="3" width="7.7109375" customWidth="1"/>
    <col min="4" max="4" width="9.42578125" customWidth="1"/>
    <col min="5" max="5" width="5.42578125" customWidth="1"/>
    <col min="6" max="6" width="8.140625" customWidth="1"/>
    <col min="7" max="7" width="7.5703125" customWidth="1"/>
    <col min="9" max="9" width="9" customWidth="1"/>
    <col min="10" max="10" width="1.7109375" customWidth="1"/>
    <col min="11" max="12" width="8.28515625" customWidth="1"/>
    <col min="13" max="13" width="14" customWidth="1"/>
    <col min="14" max="14" width="1.28515625" customWidth="1"/>
    <col min="15" max="15" width="10.42578125" customWidth="1"/>
    <col min="16" max="16" width="8" customWidth="1"/>
    <col min="17" max="17" width="6" customWidth="1"/>
    <col min="18" max="18" width="1.7109375" customWidth="1"/>
  </cols>
  <sheetData>
    <row r="1" spans="1:18" ht="15.75" x14ac:dyDescent="0.25">
      <c r="A1" s="1" t="s">
        <v>0</v>
      </c>
      <c r="F1" s="2"/>
      <c r="G1" s="2"/>
      <c r="H1" s="2"/>
      <c r="I1" s="2"/>
      <c r="J1" s="2"/>
      <c r="K1" s="2"/>
      <c r="L1" s="6"/>
      <c r="M1" s="2"/>
      <c r="N1" s="2"/>
      <c r="O1" s="2"/>
      <c r="P1" s="81" t="s">
        <v>41</v>
      </c>
      <c r="Q1" s="81"/>
      <c r="R1" s="2"/>
    </row>
    <row r="2" spans="1:18" x14ac:dyDescent="0.2">
      <c r="F2" s="2"/>
      <c r="G2" s="2"/>
      <c r="H2" s="2"/>
      <c r="I2" s="2"/>
      <c r="J2" s="2"/>
      <c r="K2" s="2"/>
      <c r="L2" s="2"/>
      <c r="M2" s="7"/>
      <c r="N2" s="2"/>
      <c r="O2" s="2"/>
      <c r="P2" s="83"/>
      <c r="Q2" s="83"/>
      <c r="R2" s="2"/>
    </row>
    <row r="3" spans="1:18" x14ac:dyDescent="0.2">
      <c r="A3" s="2" t="s">
        <v>1</v>
      </c>
      <c r="B3" s="2"/>
      <c r="C3" s="74">
        <f>'Front Page'!C3:E3</f>
        <v>0</v>
      </c>
      <c r="D3" s="74"/>
      <c r="E3" s="74"/>
      <c r="F3" s="2"/>
      <c r="G3" s="2"/>
      <c r="H3" s="2"/>
      <c r="I3" s="2"/>
      <c r="J3" s="2"/>
      <c r="K3" s="2"/>
      <c r="L3" s="2"/>
      <c r="M3" s="8"/>
      <c r="N3" s="2"/>
      <c r="O3" s="2"/>
      <c r="P3" s="84"/>
      <c r="Q3" s="84"/>
      <c r="R3" s="2"/>
    </row>
    <row r="4" spans="1:18" x14ac:dyDescent="0.2">
      <c r="A4" s="2" t="s">
        <v>2</v>
      </c>
      <c r="B4" s="2"/>
      <c r="C4" s="74">
        <f>'Front Page'!C4:E4</f>
        <v>0</v>
      </c>
      <c r="D4" s="74"/>
      <c r="E4" s="74"/>
      <c r="F4" s="2"/>
      <c r="G4" s="2"/>
      <c r="H4" s="100"/>
      <c r="I4" s="100"/>
      <c r="J4" s="2"/>
      <c r="K4" s="2"/>
      <c r="L4" s="2"/>
      <c r="M4" s="9"/>
      <c r="N4" s="2"/>
      <c r="O4" s="2"/>
      <c r="P4" s="84"/>
      <c r="Q4" s="84"/>
      <c r="R4" s="2"/>
    </row>
    <row r="5" spans="1:18" x14ac:dyDescent="0.2">
      <c r="A5" s="2"/>
      <c r="B5" s="11"/>
      <c r="C5" s="74">
        <f>'Front Page'!C5:E5</f>
        <v>0</v>
      </c>
      <c r="D5" s="74"/>
      <c r="E5" s="74"/>
      <c r="F5" s="2"/>
      <c r="G5" s="2"/>
      <c r="H5" s="99"/>
      <c r="I5" s="99"/>
      <c r="J5" s="4"/>
      <c r="K5" s="2"/>
      <c r="L5" s="2"/>
      <c r="M5" s="10"/>
      <c r="N5" s="2"/>
      <c r="O5" s="2"/>
      <c r="P5" s="84"/>
      <c r="Q5" s="84"/>
      <c r="R5" s="2"/>
    </row>
    <row r="6" spans="1:18" ht="6.75" customHeight="1" x14ac:dyDescent="0.2"/>
    <row r="7" spans="1:18" ht="6.75" customHeight="1" x14ac:dyDescent="0.2"/>
    <row r="8" spans="1:18" ht="26.25" customHeight="1" x14ac:dyDescent="0.2">
      <c r="A8" s="75" t="s">
        <v>37</v>
      </c>
      <c r="B8" s="75"/>
      <c r="C8" s="3" t="s">
        <v>3</v>
      </c>
      <c r="D8" s="3" t="s">
        <v>36</v>
      </c>
      <c r="E8" s="3" t="s">
        <v>4</v>
      </c>
      <c r="F8" s="3" t="s">
        <v>5</v>
      </c>
      <c r="G8" s="3" t="s">
        <v>6</v>
      </c>
      <c r="H8" s="3" t="s">
        <v>7</v>
      </c>
      <c r="I8" s="75" t="s">
        <v>8</v>
      </c>
      <c r="J8" s="75"/>
      <c r="K8" s="3" t="s">
        <v>9</v>
      </c>
      <c r="L8" s="3" t="s">
        <v>10</v>
      </c>
      <c r="M8" s="75" t="s">
        <v>11</v>
      </c>
      <c r="N8" s="75"/>
      <c r="O8" s="75" t="s">
        <v>12</v>
      </c>
      <c r="P8" s="75"/>
      <c r="Q8" s="75" t="s">
        <v>13</v>
      </c>
      <c r="R8" s="75"/>
    </row>
    <row r="9" spans="1:18" ht="12.75" customHeight="1" x14ac:dyDescent="0.2">
      <c r="A9" s="76"/>
      <c r="B9" s="77"/>
      <c r="C9" s="77"/>
      <c r="D9" s="78"/>
      <c r="E9" s="80"/>
      <c r="F9" s="85"/>
      <c r="G9" s="86">
        <f>E9*IF(Codes!$G$1=TRUE,14,9)+F9</f>
        <v>0</v>
      </c>
      <c r="H9" s="85"/>
      <c r="I9" s="88"/>
      <c r="J9" s="88"/>
      <c r="K9" s="87">
        <f>I10-I9</f>
        <v>0</v>
      </c>
      <c r="L9" s="52">
        <f>ROUND(K9*0.585,2)</f>
        <v>0</v>
      </c>
      <c r="M9" s="82"/>
      <c r="N9" s="82"/>
      <c r="O9" s="82"/>
      <c r="P9" s="82"/>
      <c r="Q9" s="42">
        <f>IF(AND(G9+H9+L9&gt;0,ISBLANK(A9)=TRUE),"Enter Date",IF(AND(G9+H9+L9&gt;0,ISBLANK(D9)=TRUE),"Select Program",G9+H9+L9))</f>
        <v>0</v>
      </c>
      <c r="R9" s="43"/>
    </row>
    <row r="10" spans="1:18" x14ac:dyDescent="0.2">
      <c r="A10" s="76"/>
      <c r="B10" s="77"/>
      <c r="C10" s="77"/>
      <c r="D10" s="79"/>
      <c r="E10" s="80"/>
      <c r="F10" s="85"/>
      <c r="G10" s="86"/>
      <c r="H10" s="85"/>
      <c r="I10" s="88"/>
      <c r="J10" s="88"/>
      <c r="K10" s="87"/>
      <c r="L10" s="52"/>
      <c r="M10" s="82"/>
      <c r="N10" s="82"/>
      <c r="O10" s="82"/>
      <c r="P10" s="82"/>
      <c r="Q10" s="44"/>
      <c r="R10" s="45"/>
    </row>
    <row r="11" spans="1:18" ht="12.75" customHeight="1" x14ac:dyDescent="0.2">
      <c r="A11" s="76"/>
      <c r="B11" s="77"/>
      <c r="C11" s="77"/>
      <c r="D11" s="78"/>
      <c r="E11" s="80"/>
      <c r="F11" s="85"/>
      <c r="G11" s="86">
        <f>E11*IF(Codes!$G$1=TRUE,14,9)+F11</f>
        <v>0</v>
      </c>
      <c r="H11" s="85"/>
      <c r="I11" s="88"/>
      <c r="J11" s="88"/>
      <c r="K11" s="87">
        <f>I12-I11</f>
        <v>0</v>
      </c>
      <c r="L11" s="52">
        <f t="shared" ref="L11" si="0">ROUND(K11*0.585,2)</f>
        <v>0</v>
      </c>
      <c r="M11" s="82"/>
      <c r="N11" s="82"/>
      <c r="O11" s="82"/>
      <c r="P11" s="82"/>
      <c r="Q11" s="42">
        <f>IF(AND(G11+H11+L11&gt;0,ISBLANK(A11)=TRUE),"Enter Date",IF(AND(G11+H11+L11&gt;0,ISBLANK(D11)=TRUE),"Select Program",G11+H11+L11))</f>
        <v>0</v>
      </c>
      <c r="R11" s="43"/>
    </row>
    <row r="12" spans="1:18" x14ac:dyDescent="0.2">
      <c r="A12" s="76"/>
      <c r="B12" s="77"/>
      <c r="C12" s="77"/>
      <c r="D12" s="79"/>
      <c r="E12" s="80"/>
      <c r="F12" s="85"/>
      <c r="G12" s="86"/>
      <c r="H12" s="85"/>
      <c r="I12" s="88"/>
      <c r="J12" s="88"/>
      <c r="K12" s="87"/>
      <c r="L12" s="52"/>
      <c r="M12" s="82"/>
      <c r="N12" s="82"/>
      <c r="O12" s="82"/>
      <c r="P12" s="82"/>
      <c r="Q12" s="44"/>
      <c r="R12" s="45"/>
    </row>
    <row r="13" spans="1:18" x14ac:dyDescent="0.2">
      <c r="A13" s="76"/>
      <c r="B13" s="77"/>
      <c r="C13" s="77"/>
      <c r="D13" s="89"/>
      <c r="E13" s="80"/>
      <c r="F13" s="85"/>
      <c r="G13" s="86">
        <f>E13*IF(Codes!$G$1=TRUE,14,9)+F13</f>
        <v>0</v>
      </c>
      <c r="H13" s="85"/>
      <c r="I13" s="88"/>
      <c r="J13" s="88"/>
      <c r="K13" s="87">
        <f>I14-I13</f>
        <v>0</v>
      </c>
      <c r="L13" s="52">
        <f t="shared" ref="L13" si="1">ROUND(K13*0.585,2)</f>
        <v>0</v>
      </c>
      <c r="M13" s="82"/>
      <c r="N13" s="82"/>
      <c r="O13" s="82"/>
      <c r="P13" s="82"/>
      <c r="Q13" s="42">
        <f>IF(AND(G13+H13+L13&gt;0,ISBLANK(A13)=TRUE),"Enter Date",IF(AND(G13+H13+L13&gt;0,ISBLANK(D13)=TRUE),"Select Program",G13+H13+L13))</f>
        <v>0</v>
      </c>
      <c r="R13" s="43"/>
    </row>
    <row r="14" spans="1:18" x14ac:dyDescent="0.2">
      <c r="A14" s="76"/>
      <c r="B14" s="77"/>
      <c r="C14" s="77"/>
      <c r="D14" s="89"/>
      <c r="E14" s="80"/>
      <c r="F14" s="85"/>
      <c r="G14" s="86"/>
      <c r="H14" s="85"/>
      <c r="I14" s="88"/>
      <c r="J14" s="88"/>
      <c r="K14" s="87"/>
      <c r="L14" s="52"/>
      <c r="M14" s="82"/>
      <c r="N14" s="82"/>
      <c r="O14" s="82"/>
      <c r="P14" s="82"/>
      <c r="Q14" s="44"/>
      <c r="R14" s="45"/>
    </row>
    <row r="15" spans="1:18" x14ac:dyDescent="0.2">
      <c r="A15" s="76"/>
      <c r="B15" s="77"/>
      <c r="C15" s="77"/>
      <c r="D15" s="89"/>
      <c r="E15" s="80"/>
      <c r="F15" s="85"/>
      <c r="G15" s="86">
        <f>E15*IF(Codes!$G$1=TRUE,14,9)+F15</f>
        <v>0</v>
      </c>
      <c r="H15" s="85"/>
      <c r="I15" s="88"/>
      <c r="J15" s="88"/>
      <c r="K15" s="87">
        <f>I16-I15</f>
        <v>0</v>
      </c>
      <c r="L15" s="52">
        <f t="shared" ref="L15" si="2">ROUND(K15*0.585,2)</f>
        <v>0</v>
      </c>
      <c r="M15" s="82"/>
      <c r="N15" s="82"/>
      <c r="O15" s="82"/>
      <c r="P15" s="82"/>
      <c r="Q15" s="42">
        <f>IF(AND(G15+H15+L15&gt;0,ISBLANK(A15)=TRUE),"Enter Date",IF(AND(G15+H15+L15&gt;0,ISBLANK(D15)=TRUE),"Select Program",G15+H15+L15))</f>
        <v>0</v>
      </c>
      <c r="R15" s="43"/>
    </row>
    <row r="16" spans="1:18" x14ac:dyDescent="0.2">
      <c r="A16" s="76"/>
      <c r="B16" s="77"/>
      <c r="C16" s="77"/>
      <c r="D16" s="89"/>
      <c r="E16" s="80"/>
      <c r="F16" s="85"/>
      <c r="G16" s="86"/>
      <c r="H16" s="85"/>
      <c r="I16" s="88"/>
      <c r="J16" s="88"/>
      <c r="K16" s="87"/>
      <c r="L16" s="52"/>
      <c r="M16" s="82"/>
      <c r="N16" s="82"/>
      <c r="O16" s="82"/>
      <c r="P16" s="82"/>
      <c r="Q16" s="44"/>
      <c r="R16" s="45"/>
    </row>
    <row r="17" spans="1:18" x14ac:dyDescent="0.2">
      <c r="A17" s="76"/>
      <c r="B17" s="77"/>
      <c r="C17" s="77"/>
      <c r="D17" s="89"/>
      <c r="E17" s="80"/>
      <c r="F17" s="85"/>
      <c r="G17" s="86">
        <f>E17*IF(Codes!$G$1=TRUE,14,9)+F17</f>
        <v>0</v>
      </c>
      <c r="H17" s="85"/>
      <c r="I17" s="88"/>
      <c r="J17" s="88"/>
      <c r="K17" s="87">
        <f>I18-I17</f>
        <v>0</v>
      </c>
      <c r="L17" s="52">
        <f>ROUND(K17*0.655,2)</f>
        <v>0</v>
      </c>
      <c r="M17" s="82"/>
      <c r="N17" s="82"/>
      <c r="O17" s="82"/>
      <c r="P17" s="82"/>
      <c r="Q17" s="42">
        <f>IF(AND(G17+H17+L17&gt;0,ISBLANK(A17)=TRUE),"Enter Date",IF(AND(G17+H17+L17&gt;0,ISBLANK(D17)=TRUE),"Select Program",G17+H17+L17))</f>
        <v>0</v>
      </c>
      <c r="R17" s="43"/>
    </row>
    <row r="18" spans="1:18" x14ac:dyDescent="0.2">
      <c r="A18" s="76"/>
      <c r="B18" s="77"/>
      <c r="C18" s="77"/>
      <c r="D18" s="89"/>
      <c r="E18" s="80"/>
      <c r="F18" s="85"/>
      <c r="G18" s="86"/>
      <c r="H18" s="85"/>
      <c r="I18" s="88"/>
      <c r="J18" s="88"/>
      <c r="K18" s="87"/>
      <c r="L18" s="52"/>
      <c r="M18" s="82"/>
      <c r="N18" s="82"/>
      <c r="O18" s="82"/>
      <c r="P18" s="82"/>
      <c r="Q18" s="44"/>
      <c r="R18" s="45"/>
    </row>
    <row r="19" spans="1:18" x14ac:dyDescent="0.2">
      <c r="A19" s="76"/>
      <c r="B19" s="77"/>
      <c r="C19" s="77"/>
      <c r="D19" s="89"/>
      <c r="E19" s="80"/>
      <c r="F19" s="85"/>
      <c r="G19" s="86">
        <f>E19*IF(Codes!$G$1=TRUE,14,9)+F19</f>
        <v>0</v>
      </c>
      <c r="H19" s="85"/>
      <c r="I19" s="88"/>
      <c r="J19" s="88"/>
      <c r="K19" s="87">
        <f>I20-I19</f>
        <v>0</v>
      </c>
      <c r="L19" s="52">
        <f>ROUND(K19*0.655,2)</f>
        <v>0</v>
      </c>
      <c r="M19" s="82"/>
      <c r="N19" s="82"/>
      <c r="O19" s="82"/>
      <c r="P19" s="82"/>
      <c r="Q19" s="42">
        <f>IF(AND(G19+H19+L19&gt;0,ISBLANK(A19)=TRUE),"Enter Date",IF(AND(G19+H19+L19&gt;0,ISBLANK(D19)=TRUE),"Select Program",G19+H19+L19))</f>
        <v>0</v>
      </c>
      <c r="R19" s="43"/>
    </row>
    <row r="20" spans="1:18" x14ac:dyDescent="0.2">
      <c r="A20" s="76"/>
      <c r="B20" s="77"/>
      <c r="C20" s="77"/>
      <c r="D20" s="89"/>
      <c r="E20" s="80"/>
      <c r="F20" s="85"/>
      <c r="G20" s="86"/>
      <c r="H20" s="85"/>
      <c r="I20" s="88"/>
      <c r="J20" s="88"/>
      <c r="K20" s="87"/>
      <c r="L20" s="52"/>
      <c r="M20" s="82"/>
      <c r="N20" s="82"/>
      <c r="O20" s="82"/>
      <c r="P20" s="82"/>
      <c r="Q20" s="44"/>
      <c r="R20" s="45"/>
    </row>
    <row r="21" spans="1:18" x14ac:dyDescent="0.2">
      <c r="A21" s="76"/>
      <c r="B21" s="77"/>
      <c r="C21" s="77"/>
      <c r="D21" s="89"/>
      <c r="E21" s="80"/>
      <c r="F21" s="85"/>
      <c r="G21" s="86">
        <f>E21*IF(Codes!$G$1=TRUE,14,9)+F21</f>
        <v>0</v>
      </c>
      <c r="H21" s="85"/>
      <c r="I21" s="88"/>
      <c r="J21" s="88"/>
      <c r="K21" s="87">
        <f>I22-I21</f>
        <v>0</v>
      </c>
      <c r="L21" s="52">
        <f>ROUND(K21*0.655,2)</f>
        <v>0</v>
      </c>
      <c r="M21" s="82"/>
      <c r="N21" s="82"/>
      <c r="O21" s="82"/>
      <c r="P21" s="82"/>
      <c r="Q21" s="42">
        <f>IF(AND(G21+H21+L21&gt;0,ISBLANK(A21)=TRUE),"Enter Date",IF(AND(G21+H21+L21&gt;0,ISBLANK(D21)=TRUE),"Select Program",G21+H21+L21))</f>
        <v>0</v>
      </c>
      <c r="R21" s="43"/>
    </row>
    <row r="22" spans="1:18" x14ac:dyDescent="0.2">
      <c r="A22" s="76"/>
      <c r="B22" s="77"/>
      <c r="C22" s="77"/>
      <c r="D22" s="89"/>
      <c r="E22" s="80"/>
      <c r="F22" s="85"/>
      <c r="G22" s="86"/>
      <c r="H22" s="85"/>
      <c r="I22" s="88"/>
      <c r="J22" s="88"/>
      <c r="K22" s="87"/>
      <c r="L22" s="52"/>
      <c r="M22" s="82"/>
      <c r="N22" s="82"/>
      <c r="O22" s="82"/>
      <c r="P22" s="82"/>
      <c r="Q22" s="44"/>
      <c r="R22" s="45"/>
    </row>
    <row r="23" spans="1:18" x14ac:dyDescent="0.2">
      <c r="A23" s="76"/>
      <c r="B23" s="77"/>
      <c r="C23" s="77"/>
      <c r="D23" s="89"/>
      <c r="E23" s="80"/>
      <c r="F23" s="85"/>
      <c r="G23" s="86">
        <f>E23*IF(Codes!$G$1=TRUE,14,9)+F23</f>
        <v>0</v>
      </c>
      <c r="H23" s="85"/>
      <c r="I23" s="88"/>
      <c r="J23" s="88"/>
      <c r="K23" s="87">
        <f>I24-I23</f>
        <v>0</v>
      </c>
      <c r="L23" s="52">
        <f>ROUND(K23*0.655,2)</f>
        <v>0</v>
      </c>
      <c r="M23" s="82"/>
      <c r="N23" s="82"/>
      <c r="O23" s="82"/>
      <c r="P23" s="82"/>
      <c r="Q23" s="42">
        <f>IF(AND(G23+H23+L23&gt;0,ISBLANK(A23)=TRUE),"Enter Date",IF(AND(G23+H23+L23&gt;0,ISBLANK(D23)=TRUE),"Select Program",G23+H23+L23))</f>
        <v>0</v>
      </c>
      <c r="R23" s="43"/>
    </row>
    <row r="24" spans="1:18" x14ac:dyDescent="0.2">
      <c r="A24" s="76"/>
      <c r="B24" s="77"/>
      <c r="C24" s="77"/>
      <c r="D24" s="89"/>
      <c r="E24" s="80"/>
      <c r="F24" s="85"/>
      <c r="G24" s="86"/>
      <c r="H24" s="85"/>
      <c r="I24" s="88"/>
      <c r="J24" s="88"/>
      <c r="K24" s="87"/>
      <c r="L24" s="52"/>
      <c r="M24" s="82"/>
      <c r="N24" s="82"/>
      <c r="O24" s="82"/>
      <c r="P24" s="82"/>
      <c r="Q24" s="44"/>
      <c r="R24" s="45"/>
    </row>
    <row r="25" spans="1:18" x14ac:dyDescent="0.2">
      <c r="A25" s="76"/>
      <c r="B25" s="77"/>
      <c r="C25" s="77"/>
      <c r="D25" s="89"/>
      <c r="E25" s="80"/>
      <c r="F25" s="85"/>
      <c r="G25" s="86">
        <f>E25*IF(Codes!$G$1=TRUE,14,9)+F25</f>
        <v>0</v>
      </c>
      <c r="H25" s="85"/>
      <c r="I25" s="88"/>
      <c r="J25" s="88"/>
      <c r="K25" s="87">
        <f>I26-I25</f>
        <v>0</v>
      </c>
      <c r="L25" s="52">
        <f>ROUND(K25*0.655,2)</f>
        <v>0</v>
      </c>
      <c r="M25" s="82"/>
      <c r="N25" s="82"/>
      <c r="O25" s="82"/>
      <c r="P25" s="82"/>
      <c r="Q25" s="42">
        <f>IF(AND(G25+H25+L25&gt;0,ISBLANK(A25)=TRUE),"Enter Date",IF(AND(G25+H25+L25&gt;0,ISBLANK(D25)=TRUE),"Select Program",G25+H25+L25))</f>
        <v>0</v>
      </c>
      <c r="R25" s="43"/>
    </row>
    <row r="26" spans="1:18" x14ac:dyDescent="0.2">
      <c r="A26" s="76"/>
      <c r="B26" s="77"/>
      <c r="C26" s="77"/>
      <c r="D26" s="89"/>
      <c r="E26" s="80"/>
      <c r="F26" s="85"/>
      <c r="G26" s="86"/>
      <c r="H26" s="85"/>
      <c r="I26" s="88"/>
      <c r="J26" s="88"/>
      <c r="K26" s="87"/>
      <c r="L26" s="52"/>
      <c r="M26" s="82"/>
      <c r="N26" s="82"/>
      <c r="O26" s="82"/>
      <c r="P26" s="82"/>
      <c r="Q26" s="44"/>
      <c r="R26" s="45"/>
    </row>
    <row r="27" spans="1:18" x14ac:dyDescent="0.2">
      <c r="A27" s="76"/>
      <c r="B27" s="77"/>
      <c r="C27" s="77"/>
      <c r="D27" s="89"/>
      <c r="E27" s="80"/>
      <c r="F27" s="85"/>
      <c r="G27" s="86">
        <f>E27*IF(Codes!$G$1=TRUE,14,9)+F27</f>
        <v>0</v>
      </c>
      <c r="H27" s="85"/>
      <c r="I27" s="88"/>
      <c r="J27" s="88"/>
      <c r="K27" s="87">
        <f>I28-I27</f>
        <v>0</v>
      </c>
      <c r="L27" s="52">
        <f>ROUND(K27*0.655,2)</f>
        <v>0</v>
      </c>
      <c r="M27" s="82"/>
      <c r="N27" s="82"/>
      <c r="O27" s="82"/>
      <c r="P27" s="82"/>
      <c r="Q27" s="42">
        <f>IF(AND(G27+H27+L27&gt;0,ISBLANK(A27)=TRUE),"Enter Date",IF(AND(G27+H27+L27&gt;0,ISBLANK(D27)=TRUE),"Select Program",G27+H27+L27))</f>
        <v>0</v>
      </c>
      <c r="R27" s="43"/>
    </row>
    <row r="28" spans="1:18" x14ac:dyDescent="0.2">
      <c r="A28" s="76"/>
      <c r="B28" s="77"/>
      <c r="C28" s="77"/>
      <c r="D28" s="89"/>
      <c r="E28" s="80"/>
      <c r="F28" s="85"/>
      <c r="G28" s="86"/>
      <c r="H28" s="85"/>
      <c r="I28" s="88"/>
      <c r="J28" s="88"/>
      <c r="K28" s="87"/>
      <c r="L28" s="52"/>
      <c r="M28" s="82"/>
      <c r="N28" s="82"/>
      <c r="O28" s="82"/>
      <c r="P28" s="82"/>
      <c r="Q28" s="44"/>
      <c r="R28" s="45"/>
    </row>
    <row r="29" spans="1:18" x14ac:dyDescent="0.2">
      <c r="A29" s="76"/>
      <c r="B29" s="77"/>
      <c r="C29" s="77"/>
      <c r="D29" s="89"/>
      <c r="E29" s="80"/>
      <c r="F29" s="85"/>
      <c r="G29" s="86">
        <f>E29*IF(Codes!$G$1=TRUE,14,9)+F29</f>
        <v>0</v>
      </c>
      <c r="H29" s="85"/>
      <c r="I29" s="88"/>
      <c r="J29" s="88"/>
      <c r="K29" s="87">
        <f>I30-I29</f>
        <v>0</v>
      </c>
      <c r="L29" s="52">
        <f>ROUND(K29*0.655,2)</f>
        <v>0</v>
      </c>
      <c r="M29" s="82"/>
      <c r="N29" s="82"/>
      <c r="O29" s="82"/>
      <c r="P29" s="82"/>
      <c r="Q29" s="42">
        <f>IF(AND(G29+H29+L29&gt;0,ISBLANK(A29)=TRUE),"Enter Date",IF(AND(G29+H29+L29&gt;0,ISBLANK(D29)=TRUE),"Select Program",G29+H29+L29))</f>
        <v>0</v>
      </c>
      <c r="R29" s="43"/>
    </row>
    <row r="30" spans="1:18" x14ac:dyDescent="0.2">
      <c r="A30" s="76"/>
      <c r="B30" s="77"/>
      <c r="C30" s="77"/>
      <c r="D30" s="89"/>
      <c r="E30" s="80"/>
      <c r="F30" s="85"/>
      <c r="G30" s="86"/>
      <c r="H30" s="85"/>
      <c r="I30" s="88"/>
      <c r="J30" s="88"/>
      <c r="K30" s="87"/>
      <c r="L30" s="52"/>
      <c r="M30" s="82"/>
      <c r="N30" s="82"/>
      <c r="O30" s="82"/>
      <c r="P30" s="82"/>
      <c r="Q30" s="44"/>
      <c r="R30" s="45"/>
    </row>
    <row r="31" spans="1:18" x14ac:dyDescent="0.2">
      <c r="A31" s="76"/>
      <c r="B31" s="77"/>
      <c r="C31" s="77"/>
      <c r="D31" s="89"/>
      <c r="E31" s="80"/>
      <c r="F31" s="85"/>
      <c r="G31" s="86">
        <f>E31*IF(Codes!$G$1=TRUE,14,9)+F31</f>
        <v>0</v>
      </c>
      <c r="H31" s="85"/>
      <c r="I31" s="88"/>
      <c r="J31" s="88"/>
      <c r="K31" s="87">
        <f>I32-I31</f>
        <v>0</v>
      </c>
      <c r="L31" s="52">
        <f>ROUND(K31*0.655,2)</f>
        <v>0</v>
      </c>
      <c r="M31" s="82"/>
      <c r="N31" s="82"/>
      <c r="O31" s="82"/>
      <c r="P31" s="82"/>
      <c r="Q31" s="42">
        <f>IF(AND(G31+H31+L31&gt;0,ISBLANK(A31)=TRUE),"Enter Date",IF(AND(G31+H31+L31&gt;0,ISBLANK(D31)=TRUE),"Select Program",G31+H31+L31))</f>
        <v>0</v>
      </c>
      <c r="R31" s="43"/>
    </row>
    <row r="32" spans="1:18" x14ac:dyDescent="0.2">
      <c r="A32" s="76"/>
      <c r="B32" s="77"/>
      <c r="C32" s="77"/>
      <c r="D32" s="89"/>
      <c r="E32" s="80"/>
      <c r="F32" s="85"/>
      <c r="G32" s="86"/>
      <c r="H32" s="85"/>
      <c r="I32" s="88"/>
      <c r="J32" s="88"/>
      <c r="K32" s="87"/>
      <c r="L32" s="52"/>
      <c r="M32" s="82"/>
      <c r="N32" s="82"/>
      <c r="O32" s="82"/>
      <c r="P32" s="82"/>
      <c r="Q32" s="44"/>
      <c r="R32" s="45"/>
    </row>
    <row r="33" spans="1:18" x14ac:dyDescent="0.2">
      <c r="A33" s="76"/>
      <c r="B33" s="77"/>
      <c r="C33" s="77"/>
      <c r="D33" s="89"/>
      <c r="E33" s="80"/>
      <c r="F33" s="85"/>
      <c r="G33" s="86">
        <f>E33*IF(Codes!$G$1=TRUE,14,9)+F33</f>
        <v>0</v>
      </c>
      <c r="H33" s="85"/>
      <c r="I33" s="88"/>
      <c r="J33" s="88"/>
      <c r="K33" s="87">
        <f>I34-I33</f>
        <v>0</v>
      </c>
      <c r="L33" s="52">
        <f>ROUND(K33*0.655,2)</f>
        <v>0</v>
      </c>
      <c r="M33" s="82"/>
      <c r="N33" s="82"/>
      <c r="O33" s="82"/>
      <c r="P33" s="82"/>
      <c r="Q33" s="42">
        <f>IF(AND(G33+H33+L33&gt;0,ISBLANK(A33)=TRUE),"Enter Date",IF(AND(G33+H33+L33&gt;0,ISBLANK(D33)=TRUE),"Select Program",G33+H33+L33))</f>
        <v>0</v>
      </c>
      <c r="R33" s="43"/>
    </row>
    <row r="34" spans="1:18" x14ac:dyDescent="0.2">
      <c r="A34" s="76"/>
      <c r="B34" s="77"/>
      <c r="C34" s="77"/>
      <c r="D34" s="89"/>
      <c r="E34" s="80"/>
      <c r="F34" s="85"/>
      <c r="G34" s="86"/>
      <c r="H34" s="85"/>
      <c r="I34" s="88"/>
      <c r="J34" s="88"/>
      <c r="K34" s="87"/>
      <c r="L34" s="52"/>
      <c r="M34" s="82"/>
      <c r="N34" s="82"/>
      <c r="O34" s="82"/>
      <c r="P34" s="82"/>
      <c r="Q34" s="44"/>
      <c r="R34" s="45"/>
    </row>
    <row r="35" spans="1:18" x14ac:dyDescent="0.2">
      <c r="A35" s="76"/>
      <c r="B35" s="77"/>
      <c r="C35" s="77"/>
      <c r="D35" s="89"/>
      <c r="E35" s="80"/>
      <c r="F35" s="85"/>
      <c r="G35" s="86">
        <f>E35*IF(Codes!$G$1=TRUE,14,9)+F35</f>
        <v>0</v>
      </c>
      <c r="H35" s="85"/>
      <c r="I35" s="88"/>
      <c r="J35" s="88"/>
      <c r="K35" s="87">
        <f>I36-I35</f>
        <v>0</v>
      </c>
      <c r="L35" s="52">
        <f>ROUND(K35*0.655,2)</f>
        <v>0</v>
      </c>
      <c r="M35" s="82"/>
      <c r="N35" s="82"/>
      <c r="O35" s="82"/>
      <c r="P35" s="82"/>
      <c r="Q35" s="42">
        <f>IF(AND(G35+H35+L35&gt;0,ISBLANK(A35)=TRUE),"Enter Date",IF(AND(G35+H35+L35&gt;0,ISBLANK(D35)=TRUE),"Select Program",G35+H35+L35))</f>
        <v>0</v>
      </c>
      <c r="R35" s="43"/>
    </row>
    <row r="36" spans="1:18" x14ac:dyDescent="0.2">
      <c r="A36" s="76"/>
      <c r="B36" s="77"/>
      <c r="C36" s="77"/>
      <c r="D36" s="89"/>
      <c r="E36" s="80"/>
      <c r="F36" s="85"/>
      <c r="G36" s="86"/>
      <c r="H36" s="85"/>
      <c r="I36" s="88"/>
      <c r="J36" s="88"/>
      <c r="K36" s="87"/>
      <c r="L36" s="52"/>
      <c r="M36" s="82"/>
      <c r="N36" s="82"/>
      <c r="O36" s="82"/>
      <c r="P36" s="82"/>
      <c r="Q36" s="44"/>
      <c r="R36" s="45"/>
    </row>
    <row r="37" spans="1:18" x14ac:dyDescent="0.2">
      <c r="A37" s="76"/>
      <c r="B37" s="77"/>
      <c r="C37" s="77"/>
      <c r="D37" s="89"/>
      <c r="E37" s="80"/>
      <c r="F37" s="85"/>
      <c r="G37" s="86">
        <f>E37*IF(Codes!$G$1=TRUE,14,9)+F37</f>
        <v>0</v>
      </c>
      <c r="H37" s="85"/>
      <c r="I37" s="88"/>
      <c r="J37" s="88"/>
      <c r="K37" s="87">
        <f>I38-I37</f>
        <v>0</v>
      </c>
      <c r="L37" s="52">
        <f>ROUND(K37*0.655,2)</f>
        <v>0</v>
      </c>
      <c r="M37" s="82"/>
      <c r="N37" s="82"/>
      <c r="O37" s="82"/>
      <c r="P37" s="82"/>
      <c r="Q37" s="42">
        <f>IF(AND(G37+H37+L37&gt;0,ISBLANK(A37)=TRUE),"Enter Date",IF(AND(G37+H37+L37&gt;0,ISBLANK(D37)=TRUE),"Select Program",G37+H37+L37))</f>
        <v>0</v>
      </c>
      <c r="R37" s="43"/>
    </row>
    <row r="38" spans="1:18" x14ac:dyDescent="0.2">
      <c r="A38" s="76"/>
      <c r="B38" s="77"/>
      <c r="C38" s="77"/>
      <c r="D38" s="89"/>
      <c r="E38" s="80"/>
      <c r="F38" s="85"/>
      <c r="G38" s="86"/>
      <c r="H38" s="85"/>
      <c r="I38" s="88"/>
      <c r="J38" s="88"/>
      <c r="K38" s="87"/>
      <c r="L38" s="52"/>
      <c r="M38" s="82"/>
      <c r="N38" s="82"/>
      <c r="O38" s="82"/>
      <c r="P38" s="82"/>
      <c r="Q38" s="44"/>
      <c r="R38" s="45"/>
    </row>
    <row r="39" spans="1:18" x14ac:dyDescent="0.2">
      <c r="A39" s="95" t="s">
        <v>29</v>
      </c>
      <c r="B39" s="95"/>
      <c r="C39" s="95"/>
      <c r="D39" s="95"/>
      <c r="E39" s="95"/>
      <c r="F39" s="95"/>
      <c r="G39" s="95"/>
      <c r="H39" s="95"/>
      <c r="I39" s="95"/>
      <c r="J39" s="95"/>
      <c r="K39" s="2"/>
      <c r="L39" s="2"/>
      <c r="M39" s="97">
        <f>SUM(Q9:R38)</f>
        <v>0</v>
      </c>
      <c r="N39" s="97"/>
      <c r="O39" s="97"/>
      <c r="P39" s="97"/>
      <c r="Q39" s="2"/>
      <c r="R39" s="2"/>
    </row>
    <row r="40" spans="1:18" x14ac:dyDescent="0.2">
      <c r="A40" s="96"/>
      <c r="B40" s="96"/>
      <c r="C40" s="96"/>
      <c r="D40" s="96"/>
      <c r="E40" s="96"/>
      <c r="F40" s="96"/>
      <c r="G40" s="96"/>
      <c r="H40" s="96"/>
      <c r="I40" s="96"/>
      <c r="J40" s="96"/>
      <c r="K40" s="2"/>
      <c r="L40" s="2"/>
      <c r="M40" s="98"/>
      <c r="N40" s="98"/>
      <c r="O40" s="98"/>
      <c r="P40" s="98"/>
      <c r="Q40" s="2"/>
      <c r="R40" s="2"/>
    </row>
    <row r="41" spans="1:18" x14ac:dyDescent="0.2">
      <c r="A41" s="2"/>
      <c r="B41" s="2"/>
      <c r="C41" s="2"/>
      <c r="D41" s="2"/>
      <c r="E41" s="2"/>
      <c r="F41" s="2"/>
      <c r="G41" s="2"/>
      <c r="H41" s="2"/>
      <c r="I41" s="2"/>
      <c r="J41" s="2"/>
      <c r="K41" s="2"/>
      <c r="L41" s="2"/>
      <c r="M41" s="94" t="s">
        <v>39</v>
      </c>
      <c r="N41" s="94"/>
      <c r="O41" s="94"/>
      <c r="P41" s="94"/>
      <c r="Q41" s="2"/>
      <c r="R41" s="2"/>
    </row>
    <row r="42" spans="1:18" x14ac:dyDescent="0.2">
      <c r="A42" s="2"/>
      <c r="B42" s="2"/>
      <c r="C42" s="2"/>
      <c r="D42" s="2"/>
      <c r="E42" s="2"/>
      <c r="F42" s="2"/>
      <c r="G42" s="2"/>
      <c r="H42" s="2"/>
      <c r="I42" s="2"/>
      <c r="J42" s="2"/>
      <c r="K42" s="2"/>
      <c r="L42" s="2"/>
      <c r="M42" s="2"/>
      <c r="N42" s="2"/>
      <c r="O42" s="2"/>
      <c r="P42" s="2"/>
      <c r="Q42" s="2"/>
      <c r="R42" s="2"/>
    </row>
    <row r="43" spans="1:18" x14ac:dyDescent="0.2">
      <c r="A43" s="58"/>
      <c r="B43" s="58"/>
      <c r="C43" s="58"/>
      <c r="D43" s="58"/>
      <c r="E43" s="58"/>
      <c r="F43" s="2"/>
      <c r="G43" s="71"/>
      <c r="H43" s="71"/>
      <c r="I43" s="71"/>
      <c r="J43" s="2"/>
      <c r="K43" s="58"/>
      <c r="L43" s="58"/>
      <c r="M43" s="58"/>
      <c r="N43" s="58"/>
      <c r="O43" s="2"/>
      <c r="P43" s="93">
        <f>'Front Page'!P43:Q43</f>
        <v>0</v>
      </c>
      <c r="Q43" s="93"/>
      <c r="R43" s="2"/>
    </row>
    <row r="44" spans="1:18" x14ac:dyDescent="0.2">
      <c r="A44" s="90" t="s">
        <v>31</v>
      </c>
      <c r="B44" s="90"/>
      <c r="C44" s="90"/>
      <c r="D44" s="90"/>
      <c r="E44" s="90"/>
      <c r="F44" s="5"/>
      <c r="G44" s="91"/>
      <c r="H44" s="91"/>
      <c r="I44" s="91"/>
      <c r="J44" s="5"/>
      <c r="K44" s="92" t="s">
        <v>32</v>
      </c>
      <c r="L44" s="92"/>
      <c r="M44" s="92"/>
      <c r="N44" s="92"/>
      <c r="O44" s="5"/>
      <c r="P44" s="92" t="s">
        <v>33</v>
      </c>
      <c r="Q44" s="92"/>
      <c r="R44" s="2"/>
    </row>
    <row r="45" spans="1:18" x14ac:dyDescent="0.2">
      <c r="A45" s="2"/>
      <c r="B45" s="2"/>
      <c r="C45" s="2"/>
      <c r="D45" s="2"/>
      <c r="E45" s="2"/>
      <c r="F45" s="2"/>
      <c r="G45" s="2"/>
      <c r="H45" s="2"/>
      <c r="I45" s="2"/>
      <c r="J45" s="2"/>
      <c r="K45" s="2"/>
      <c r="L45" s="2"/>
      <c r="M45" s="2"/>
      <c r="N45" s="2"/>
      <c r="O45" s="2"/>
      <c r="P45" s="2"/>
      <c r="Q45" s="2"/>
      <c r="R45" s="2"/>
    </row>
  </sheetData>
  <sheetProtection selectLockedCells="1"/>
  <mergeCells count="251">
    <mergeCell ref="A8:B8"/>
    <mergeCell ref="A9:A10"/>
    <mergeCell ref="B9:B10"/>
    <mergeCell ref="C9:C10"/>
    <mergeCell ref="D9:D10"/>
    <mergeCell ref="E9:E10"/>
    <mergeCell ref="A13:A14"/>
    <mergeCell ref="B13:B14"/>
    <mergeCell ref="C13:C14"/>
    <mergeCell ref="D13:D14"/>
    <mergeCell ref="L9:L10"/>
    <mergeCell ref="I9:J9"/>
    <mergeCell ref="I10:J10"/>
    <mergeCell ref="A15:A16"/>
    <mergeCell ref="B15:B16"/>
    <mergeCell ref="C15:C16"/>
    <mergeCell ref="D15:D16"/>
    <mergeCell ref="G13:G14"/>
    <mergeCell ref="H13:H14"/>
    <mergeCell ref="I11:J11"/>
    <mergeCell ref="G11:G12"/>
    <mergeCell ref="H11:H12"/>
    <mergeCell ref="F9:F10"/>
    <mergeCell ref="G9:G10"/>
    <mergeCell ref="H9:H10"/>
    <mergeCell ref="K9:K10"/>
    <mergeCell ref="A11:A12"/>
    <mergeCell ref="B11:B12"/>
    <mergeCell ref="C11:C12"/>
    <mergeCell ref="D11:D12"/>
    <mergeCell ref="E11:E12"/>
    <mergeCell ref="F11:F12"/>
    <mergeCell ref="I12:J12"/>
    <mergeCell ref="I13:J13"/>
    <mergeCell ref="G17:G18"/>
    <mergeCell ref="M17:N18"/>
    <mergeCell ref="O17:P18"/>
    <mergeCell ref="H17:H18"/>
    <mergeCell ref="K17:K18"/>
    <mergeCell ref="K15:K16"/>
    <mergeCell ref="L15:L16"/>
    <mergeCell ref="L17:L18"/>
    <mergeCell ref="I15:J15"/>
    <mergeCell ref="I16:J16"/>
    <mergeCell ref="I17:J17"/>
    <mergeCell ref="M15:N16"/>
    <mergeCell ref="A25:A26"/>
    <mergeCell ref="B25:B26"/>
    <mergeCell ref="C25:C26"/>
    <mergeCell ref="D25:D26"/>
    <mergeCell ref="F21:F22"/>
    <mergeCell ref="G21:G22"/>
    <mergeCell ref="P44:Q44"/>
    <mergeCell ref="A17:A18"/>
    <mergeCell ref="B17:B18"/>
    <mergeCell ref="C17:C18"/>
    <mergeCell ref="A19:A20"/>
    <mergeCell ref="B19:B20"/>
    <mergeCell ref="C19:C20"/>
    <mergeCell ref="D17:D18"/>
    <mergeCell ref="E17:E18"/>
    <mergeCell ref="F17:F18"/>
    <mergeCell ref="F19:F20"/>
    <mergeCell ref="G19:G20"/>
    <mergeCell ref="H19:H20"/>
    <mergeCell ref="K19:K20"/>
    <mergeCell ref="L19:L20"/>
    <mergeCell ref="A44:E44"/>
    <mergeCell ref="G44:I44"/>
    <mergeCell ref="K44:N44"/>
    <mergeCell ref="A21:A22"/>
    <mergeCell ref="B21:B22"/>
    <mergeCell ref="L21:L22"/>
    <mergeCell ref="C21:C22"/>
    <mergeCell ref="A23:A24"/>
    <mergeCell ref="O23:P24"/>
    <mergeCell ref="E23:E24"/>
    <mergeCell ref="B23:B24"/>
    <mergeCell ref="C23:C24"/>
    <mergeCell ref="D23:D24"/>
    <mergeCell ref="F23:F24"/>
    <mergeCell ref="G23:G24"/>
    <mergeCell ref="I24:J24"/>
    <mergeCell ref="M21:N22"/>
    <mergeCell ref="O21:P22"/>
    <mergeCell ref="H21:H22"/>
    <mergeCell ref="I21:J21"/>
    <mergeCell ref="I22:J22"/>
    <mergeCell ref="D21:D22"/>
    <mergeCell ref="E21:E22"/>
    <mergeCell ref="A43:E43"/>
    <mergeCell ref="G43:I43"/>
    <mergeCell ref="M41:P41"/>
    <mergeCell ref="A27:A28"/>
    <mergeCell ref="B27:B28"/>
    <mergeCell ref="C27:C28"/>
    <mergeCell ref="D27:D28"/>
    <mergeCell ref="E27:E28"/>
    <mergeCell ref="F27:F28"/>
    <mergeCell ref="G27:G28"/>
    <mergeCell ref="H27:H28"/>
    <mergeCell ref="K27:K28"/>
    <mergeCell ref="L27:L28"/>
    <mergeCell ref="I27:J27"/>
    <mergeCell ref="I28:J28"/>
    <mergeCell ref="M27:N28"/>
    <mergeCell ref="O27:P28"/>
    <mergeCell ref="F29:F30"/>
    <mergeCell ref="G29:G30"/>
    <mergeCell ref="H29:H30"/>
    <mergeCell ref="K29:K30"/>
    <mergeCell ref="I29:J29"/>
    <mergeCell ref="K43:N43"/>
    <mergeCell ref="P43:Q43"/>
    <mergeCell ref="A39:J40"/>
    <mergeCell ref="M39:P40"/>
    <mergeCell ref="A29:A30"/>
    <mergeCell ref="B29:B30"/>
    <mergeCell ref="C29:C30"/>
    <mergeCell ref="D29:D30"/>
    <mergeCell ref="E29:E30"/>
    <mergeCell ref="E33:E34"/>
    <mergeCell ref="F33:F34"/>
    <mergeCell ref="A31:A32"/>
    <mergeCell ref="B31:B32"/>
    <mergeCell ref="C31:C32"/>
    <mergeCell ref="D31:D32"/>
    <mergeCell ref="A33:A34"/>
    <mergeCell ref="B33:B34"/>
    <mergeCell ref="C33:C34"/>
    <mergeCell ref="D33:D34"/>
    <mergeCell ref="A35:A36"/>
    <mergeCell ref="B35:B36"/>
    <mergeCell ref="C35:C36"/>
    <mergeCell ref="D35:D36"/>
    <mergeCell ref="G33:G34"/>
    <mergeCell ref="E31:E32"/>
    <mergeCell ref="F31:F32"/>
    <mergeCell ref="C3:E3"/>
    <mergeCell ref="C4:E4"/>
    <mergeCell ref="H5:I5"/>
    <mergeCell ref="H4:I4"/>
    <mergeCell ref="C5:E5"/>
    <mergeCell ref="E25:E26"/>
    <mergeCell ref="F25:F26"/>
    <mergeCell ref="G25:G26"/>
    <mergeCell ref="I14:J14"/>
    <mergeCell ref="I8:J8"/>
    <mergeCell ref="H25:H26"/>
    <mergeCell ref="H23:H24"/>
    <mergeCell ref="I23:J23"/>
    <mergeCell ref="I25:J25"/>
    <mergeCell ref="I26:J26"/>
    <mergeCell ref="E15:E16"/>
    <mergeCell ref="F15:F16"/>
    <mergeCell ref="G15:G16"/>
    <mergeCell ref="H15:H16"/>
    <mergeCell ref="I18:J18"/>
    <mergeCell ref="E13:E14"/>
    <mergeCell ref="F13:F14"/>
    <mergeCell ref="D19:D20"/>
    <mergeCell ref="E19:E20"/>
    <mergeCell ref="K11:K12"/>
    <mergeCell ref="L11:L12"/>
    <mergeCell ref="L25:L26"/>
    <mergeCell ref="O11:P12"/>
    <mergeCell ref="O13:P14"/>
    <mergeCell ref="M25:N26"/>
    <mergeCell ref="L23:L24"/>
    <mergeCell ref="M23:N24"/>
    <mergeCell ref="K21:K22"/>
    <mergeCell ref="M19:N20"/>
    <mergeCell ref="O19:P20"/>
    <mergeCell ref="O25:P26"/>
    <mergeCell ref="K25:K26"/>
    <mergeCell ref="K23:K24"/>
    <mergeCell ref="O15:P16"/>
    <mergeCell ref="K13:K14"/>
    <mergeCell ref="L13:L14"/>
    <mergeCell ref="L33:L34"/>
    <mergeCell ref="O31:P32"/>
    <mergeCell ref="I32:J32"/>
    <mergeCell ref="K31:K32"/>
    <mergeCell ref="L31:L32"/>
    <mergeCell ref="M31:N32"/>
    <mergeCell ref="K33:K34"/>
    <mergeCell ref="I30:J30"/>
    <mergeCell ref="L29:L30"/>
    <mergeCell ref="M29:N30"/>
    <mergeCell ref="I31:J31"/>
    <mergeCell ref="Q17:R18"/>
    <mergeCell ref="Q19:R20"/>
    <mergeCell ref="Q21:R22"/>
    <mergeCell ref="Q23:R24"/>
    <mergeCell ref="Q25:R26"/>
    <mergeCell ref="Q27:R28"/>
    <mergeCell ref="O29:P30"/>
    <mergeCell ref="I19:J19"/>
    <mergeCell ref="I20:J20"/>
    <mergeCell ref="G31:G32"/>
    <mergeCell ref="H31:H32"/>
    <mergeCell ref="H33:H34"/>
    <mergeCell ref="I34:J34"/>
    <mergeCell ref="I33:J33"/>
    <mergeCell ref="G37:G38"/>
    <mergeCell ref="I35:J35"/>
    <mergeCell ref="E35:E36"/>
    <mergeCell ref="F35:F36"/>
    <mergeCell ref="G35:G36"/>
    <mergeCell ref="H35:H36"/>
    <mergeCell ref="H37:H38"/>
    <mergeCell ref="A37:A38"/>
    <mergeCell ref="B37:B38"/>
    <mergeCell ref="C37:C38"/>
    <mergeCell ref="D37:D38"/>
    <mergeCell ref="E37:E38"/>
    <mergeCell ref="F37:F38"/>
    <mergeCell ref="L37:L38"/>
    <mergeCell ref="O35:P36"/>
    <mergeCell ref="Q35:R36"/>
    <mergeCell ref="I36:J36"/>
    <mergeCell ref="K35:K36"/>
    <mergeCell ref="L35:L36"/>
    <mergeCell ref="M35:N36"/>
    <mergeCell ref="I38:J38"/>
    <mergeCell ref="I37:J37"/>
    <mergeCell ref="K37:K38"/>
    <mergeCell ref="P1:Q1"/>
    <mergeCell ref="M37:N38"/>
    <mergeCell ref="O37:P38"/>
    <mergeCell ref="Q37:R38"/>
    <mergeCell ref="M33:N34"/>
    <mergeCell ref="O33:P34"/>
    <mergeCell ref="Q33:R34"/>
    <mergeCell ref="P2:Q2"/>
    <mergeCell ref="P3:Q3"/>
    <mergeCell ref="P4:Q4"/>
    <mergeCell ref="Q31:R32"/>
    <mergeCell ref="P5:Q5"/>
    <mergeCell ref="Q8:R8"/>
    <mergeCell ref="Q9:R10"/>
    <mergeCell ref="Q11:R12"/>
    <mergeCell ref="Q13:R14"/>
    <mergeCell ref="O8:P8"/>
    <mergeCell ref="O9:P10"/>
    <mergeCell ref="M9:N10"/>
    <mergeCell ref="M11:N12"/>
    <mergeCell ref="M13:N14"/>
    <mergeCell ref="M8:N8"/>
    <mergeCell ref="Q29:R30"/>
    <mergeCell ref="Q15:R16"/>
  </mergeCells>
  <phoneticPr fontId="0" type="noConversion"/>
  <dataValidations count="5">
    <dataValidation type="list" allowBlank="1" showInputMessage="1" showErrorMessage="1" sqref="D9:D38" xr:uid="{00000000-0002-0000-0200-000000000000}">
      <formula1>Programs</formula1>
    </dataValidation>
    <dataValidation type="date" operator="greaterThan" allowBlank="1" showInputMessage="1" showErrorMessage="1" error="Please enter a valid date." sqref="A9:A38" xr:uid="{00000000-0002-0000-0200-000001000000}">
      <formula1>36526</formula1>
    </dataValidation>
    <dataValidation type="whole" allowBlank="1" showInputMessage="1" showErrorMessage="1" error="Please enter a number between 1 and 4." sqref="E9:E38" xr:uid="{00000000-0002-0000-0200-000002000000}">
      <formula1>1</formula1>
      <formula2>4</formula2>
    </dataValidation>
    <dataValidation type="decimal" operator="greaterThan" allowBlank="1" showInputMessage="1" showErrorMessage="1" error="Please enter a valid dollar amount." sqref="F9:F38 H9:H38" xr:uid="{00000000-0002-0000-0200-000003000000}">
      <formula1>0</formula1>
    </dataValidation>
    <dataValidation type="whole" operator="greaterThan" allowBlank="1" showInputMessage="1" showErrorMessage="1" error="Please enter a valid mileage." sqref="I9:J38" xr:uid="{00000000-0002-0000-0200-000004000000}">
      <formula1>0</formula1>
    </dataValidation>
  </dataValidations>
  <pageMargins left="0.41" right="0.25" top="0.25" bottom="0.25" header="0" footer="0"/>
  <pageSetup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6EEDA-ADF8-44CA-B039-BC17F82F3A21}">
  <dimension ref="A1:H79"/>
  <sheetViews>
    <sheetView tabSelected="1" topLeftCell="A14" workbookViewId="0">
      <selection activeCell="D22" sqref="D22"/>
    </sheetView>
  </sheetViews>
  <sheetFormatPr defaultRowHeight="12.75" x14ac:dyDescent="0.2"/>
  <cols>
    <col min="1" max="1" width="22" bestFit="1" customWidth="1"/>
    <col min="2" max="2" width="14" bestFit="1" customWidth="1"/>
    <col min="7" max="7" width="7" style="13" customWidth="1"/>
    <col min="8" max="8" width="17" style="13" bestFit="1" customWidth="1"/>
  </cols>
  <sheetData>
    <row r="1" spans="1:8" x14ac:dyDescent="0.2">
      <c r="A1" s="39" t="s">
        <v>34</v>
      </c>
      <c r="B1" s="39" t="s">
        <v>18</v>
      </c>
      <c r="G1" s="19" t="b">
        <v>0</v>
      </c>
      <c r="H1" s="13" t="s">
        <v>59</v>
      </c>
    </row>
    <row r="2" spans="1:8" ht="15.75" x14ac:dyDescent="0.25">
      <c r="A2" s="40"/>
      <c r="B2" s="40"/>
      <c r="H2" s="13" t="s">
        <v>60</v>
      </c>
    </row>
    <row r="3" spans="1:8" ht="15.75" x14ac:dyDescent="0.25">
      <c r="A3" s="40"/>
      <c r="B3" s="40"/>
      <c r="H3" s="13" t="s">
        <v>61</v>
      </c>
    </row>
    <row r="4" spans="1:8" x14ac:dyDescent="0.2">
      <c r="A4" s="39" t="s">
        <v>208</v>
      </c>
      <c r="B4" s="39" t="s">
        <v>209</v>
      </c>
      <c r="H4" s="13" t="s">
        <v>47</v>
      </c>
    </row>
    <row r="5" spans="1:8" x14ac:dyDescent="0.2">
      <c r="A5" s="39" t="s">
        <v>115</v>
      </c>
      <c r="B5" s="39" t="s">
        <v>116</v>
      </c>
      <c r="H5" s="13" t="s">
        <v>225</v>
      </c>
    </row>
    <row r="6" spans="1:8" x14ac:dyDescent="0.2">
      <c r="A6" s="39" t="s">
        <v>76</v>
      </c>
      <c r="B6" s="39" t="s">
        <v>73</v>
      </c>
      <c r="H6" s="13" t="s">
        <v>144</v>
      </c>
    </row>
    <row r="7" spans="1:8" x14ac:dyDescent="0.2">
      <c r="A7" s="39" t="s">
        <v>147</v>
      </c>
      <c r="B7" s="39" t="s">
        <v>148</v>
      </c>
      <c r="H7" s="13" t="s">
        <v>145</v>
      </c>
    </row>
    <row r="8" spans="1:8" x14ac:dyDescent="0.2">
      <c r="A8" s="39" t="s">
        <v>134</v>
      </c>
      <c r="B8" s="39" t="s">
        <v>135</v>
      </c>
      <c r="H8" s="13" t="s">
        <v>70</v>
      </c>
    </row>
    <row r="9" spans="1:8" x14ac:dyDescent="0.2">
      <c r="A9" s="39" t="s">
        <v>87</v>
      </c>
      <c r="B9" s="39" t="s">
        <v>88</v>
      </c>
      <c r="H9" s="13" t="s">
        <v>71</v>
      </c>
    </row>
    <row r="10" spans="1:8" x14ac:dyDescent="0.2">
      <c r="A10" s="39" t="s">
        <v>177</v>
      </c>
      <c r="B10" s="39" t="s">
        <v>176</v>
      </c>
      <c r="H10" s="13" t="s">
        <v>35</v>
      </c>
    </row>
    <row r="11" spans="1:8" x14ac:dyDescent="0.2">
      <c r="A11" s="39" t="s">
        <v>223</v>
      </c>
      <c r="B11" s="39" t="s">
        <v>224</v>
      </c>
      <c r="H11" s="13" t="s">
        <v>48</v>
      </c>
    </row>
    <row r="12" spans="1:8" x14ac:dyDescent="0.2">
      <c r="A12" s="39" t="s">
        <v>178</v>
      </c>
      <c r="B12" s="39" t="s">
        <v>179</v>
      </c>
      <c r="H12" s="13" t="s">
        <v>49</v>
      </c>
    </row>
    <row r="13" spans="1:8" x14ac:dyDescent="0.2">
      <c r="A13" s="39" t="s">
        <v>149</v>
      </c>
      <c r="B13" s="39" t="s">
        <v>150</v>
      </c>
      <c r="H13" s="34" t="s">
        <v>65</v>
      </c>
    </row>
    <row r="14" spans="1:8" x14ac:dyDescent="0.2">
      <c r="A14" s="39" t="s">
        <v>79</v>
      </c>
      <c r="B14" s="39" t="s">
        <v>42</v>
      </c>
      <c r="H14" s="13" t="s">
        <v>50</v>
      </c>
    </row>
    <row r="15" spans="1:8" x14ac:dyDescent="0.2">
      <c r="A15" s="39" t="s">
        <v>199</v>
      </c>
      <c r="B15" s="39" t="s">
        <v>110</v>
      </c>
      <c r="H15" s="13" t="s">
        <v>51</v>
      </c>
    </row>
    <row r="16" spans="1:8" x14ac:dyDescent="0.2">
      <c r="A16" s="39" t="s">
        <v>228</v>
      </c>
      <c r="B16" s="39" t="s">
        <v>231</v>
      </c>
      <c r="H16" s="13" t="s">
        <v>52</v>
      </c>
    </row>
    <row r="17" spans="1:8" x14ac:dyDescent="0.2">
      <c r="A17" s="39" t="s">
        <v>77</v>
      </c>
      <c r="B17" s="39" t="s">
        <v>72</v>
      </c>
      <c r="H17" s="13" t="s">
        <v>146</v>
      </c>
    </row>
    <row r="18" spans="1:8" x14ac:dyDescent="0.2">
      <c r="A18" s="39" t="s">
        <v>75</v>
      </c>
      <c r="B18" s="39" t="s">
        <v>43</v>
      </c>
      <c r="H18" s="13" t="s">
        <v>193</v>
      </c>
    </row>
    <row r="19" spans="1:8" x14ac:dyDescent="0.2">
      <c r="A19" s="39" t="s">
        <v>200</v>
      </c>
      <c r="B19" s="39" t="s">
        <v>201</v>
      </c>
      <c r="H19" s="34" t="s">
        <v>121</v>
      </c>
    </row>
    <row r="20" spans="1:8" x14ac:dyDescent="0.2">
      <c r="A20" s="39" t="s">
        <v>184</v>
      </c>
      <c r="B20" s="39" t="s">
        <v>185</v>
      </c>
      <c r="H20" s="13" t="s">
        <v>92</v>
      </c>
    </row>
    <row r="21" spans="1:8" x14ac:dyDescent="0.2">
      <c r="A21" s="39" t="s">
        <v>202</v>
      </c>
      <c r="B21" s="39" t="s">
        <v>203</v>
      </c>
      <c r="H21" s="13" t="s">
        <v>90</v>
      </c>
    </row>
    <row r="22" spans="1:8" x14ac:dyDescent="0.2">
      <c r="A22" s="39" t="s">
        <v>123</v>
      </c>
      <c r="B22" s="39" t="s">
        <v>124</v>
      </c>
      <c r="H22" s="13" t="s">
        <v>169</v>
      </c>
    </row>
    <row r="23" spans="1:8" x14ac:dyDescent="0.2">
      <c r="A23" s="39" t="s">
        <v>128</v>
      </c>
      <c r="B23" s="39" t="s">
        <v>130</v>
      </c>
      <c r="H23" s="13" t="s">
        <v>131</v>
      </c>
    </row>
    <row r="24" spans="1:8" x14ac:dyDescent="0.2">
      <c r="A24" s="39" t="s">
        <v>118</v>
      </c>
      <c r="B24" s="39" t="s">
        <v>119</v>
      </c>
      <c r="H24" s="34" t="s">
        <v>122</v>
      </c>
    </row>
    <row r="25" spans="1:8" x14ac:dyDescent="0.2">
      <c r="A25" s="39" t="s">
        <v>186</v>
      </c>
      <c r="B25" s="39" t="s">
        <v>187</v>
      </c>
      <c r="H25" s="34" t="s">
        <v>197</v>
      </c>
    </row>
    <row r="26" spans="1:8" x14ac:dyDescent="0.2">
      <c r="A26" s="39" t="s">
        <v>151</v>
      </c>
      <c r="B26" s="39" t="s">
        <v>152</v>
      </c>
      <c r="H26" s="13" t="s">
        <v>103</v>
      </c>
    </row>
    <row r="27" spans="1:8" x14ac:dyDescent="0.2">
      <c r="A27" s="39" t="s">
        <v>215</v>
      </c>
      <c r="B27" s="39" t="s">
        <v>216</v>
      </c>
      <c r="H27" s="13" t="s">
        <v>91</v>
      </c>
    </row>
    <row r="28" spans="1:8" x14ac:dyDescent="0.2">
      <c r="A28" s="39" t="s">
        <v>108</v>
      </c>
      <c r="B28" s="39" t="s">
        <v>109</v>
      </c>
      <c r="H28" s="13" t="s">
        <v>53</v>
      </c>
    </row>
    <row r="29" spans="1:8" x14ac:dyDescent="0.2">
      <c r="A29" s="39" t="s">
        <v>111</v>
      </c>
      <c r="B29" s="39" t="s">
        <v>112</v>
      </c>
      <c r="H29" s="13" t="s">
        <v>142</v>
      </c>
    </row>
    <row r="30" spans="1:8" x14ac:dyDescent="0.2">
      <c r="A30" s="39" t="s">
        <v>182</v>
      </c>
      <c r="B30" s="39" t="s">
        <v>183</v>
      </c>
      <c r="H30" s="13" t="s">
        <v>54</v>
      </c>
    </row>
    <row r="31" spans="1:8" x14ac:dyDescent="0.2">
      <c r="A31" s="39" t="s">
        <v>101</v>
      </c>
      <c r="B31" s="39" t="s">
        <v>102</v>
      </c>
      <c r="H31" s="13" t="s">
        <v>55</v>
      </c>
    </row>
    <row r="32" spans="1:8" x14ac:dyDescent="0.2">
      <c r="A32" s="39" t="s">
        <v>170</v>
      </c>
      <c r="B32" s="39" t="s">
        <v>171</v>
      </c>
      <c r="H32" s="13" t="s">
        <v>89</v>
      </c>
    </row>
    <row r="33" spans="1:8" x14ac:dyDescent="0.2">
      <c r="A33" s="39" t="s">
        <v>206</v>
      </c>
      <c r="B33" s="39" t="s">
        <v>207</v>
      </c>
      <c r="H33" s="13" t="s">
        <v>56</v>
      </c>
    </row>
    <row r="34" spans="1:8" x14ac:dyDescent="0.2">
      <c r="A34" s="39" t="s">
        <v>166</v>
      </c>
      <c r="B34" s="39" t="s">
        <v>167</v>
      </c>
      <c r="H34" s="13" t="s">
        <v>57</v>
      </c>
    </row>
    <row r="35" spans="1:8" x14ac:dyDescent="0.2">
      <c r="A35" s="39" t="s">
        <v>226</v>
      </c>
      <c r="B35" s="39" t="s">
        <v>230</v>
      </c>
      <c r="H35" s="13" t="s">
        <v>64</v>
      </c>
    </row>
    <row r="36" spans="1:8" x14ac:dyDescent="0.2">
      <c r="A36" s="39" t="s">
        <v>98</v>
      </c>
      <c r="B36" s="39" t="s">
        <v>99</v>
      </c>
      <c r="H36" s="13" t="s">
        <v>66</v>
      </c>
    </row>
    <row r="37" spans="1:8" x14ac:dyDescent="0.2">
      <c r="A37" s="39" t="s">
        <v>74</v>
      </c>
      <c r="B37" s="39" t="s">
        <v>44</v>
      </c>
      <c r="H37" s="13" t="s">
        <v>67</v>
      </c>
    </row>
    <row r="38" spans="1:8" x14ac:dyDescent="0.2">
      <c r="A38" s="39" t="s">
        <v>140</v>
      </c>
      <c r="B38" s="39" t="s">
        <v>141</v>
      </c>
      <c r="H38" s="13" t="s">
        <v>68</v>
      </c>
    </row>
    <row r="39" spans="1:8" x14ac:dyDescent="0.2">
      <c r="A39" s="39" t="s">
        <v>165</v>
      </c>
      <c r="B39" s="39" t="s">
        <v>168</v>
      </c>
      <c r="H39" s="13" t="s">
        <v>69</v>
      </c>
    </row>
    <row r="40" spans="1:8" x14ac:dyDescent="0.2">
      <c r="A40" s="39" t="s">
        <v>174</v>
      </c>
      <c r="B40" s="39" t="s">
        <v>175</v>
      </c>
      <c r="H40" s="34" t="s">
        <v>100</v>
      </c>
    </row>
    <row r="41" spans="1:8" x14ac:dyDescent="0.2">
      <c r="A41" s="39" t="s">
        <v>204</v>
      </c>
      <c r="B41" s="39" t="s">
        <v>205</v>
      </c>
      <c r="H41" s="34" t="s">
        <v>132</v>
      </c>
    </row>
    <row r="42" spans="1:8" x14ac:dyDescent="0.2">
      <c r="A42" s="39" t="s">
        <v>217</v>
      </c>
      <c r="B42" s="39" t="s">
        <v>218</v>
      </c>
      <c r="H42" s="13" t="s">
        <v>58</v>
      </c>
    </row>
    <row r="43" spans="1:8" x14ac:dyDescent="0.2">
      <c r="A43" s="39" t="s">
        <v>138</v>
      </c>
      <c r="B43" s="39" t="s">
        <v>139</v>
      </c>
      <c r="H43" s="13" t="s">
        <v>214</v>
      </c>
    </row>
    <row r="44" spans="1:8" x14ac:dyDescent="0.2">
      <c r="A44" s="39" t="s">
        <v>95</v>
      </c>
      <c r="B44" s="39" t="s">
        <v>96</v>
      </c>
    </row>
    <row r="45" spans="1:8" x14ac:dyDescent="0.2">
      <c r="A45" s="39" t="s">
        <v>127</v>
      </c>
      <c r="B45" s="39" t="s">
        <v>129</v>
      </c>
    </row>
    <row r="46" spans="1:8" x14ac:dyDescent="0.2">
      <c r="A46" s="39" t="s">
        <v>163</v>
      </c>
      <c r="B46" s="39" t="s">
        <v>164</v>
      </c>
    </row>
    <row r="47" spans="1:8" x14ac:dyDescent="0.2">
      <c r="A47" s="39" t="s">
        <v>136</v>
      </c>
      <c r="B47" s="39" t="s">
        <v>137</v>
      </c>
    </row>
    <row r="48" spans="1:8" x14ac:dyDescent="0.2">
      <c r="A48" s="39" t="s">
        <v>143</v>
      </c>
      <c r="B48" s="39" t="s">
        <v>120</v>
      </c>
    </row>
    <row r="49" spans="1:2" x14ac:dyDescent="0.2">
      <c r="A49" s="39" t="s">
        <v>159</v>
      </c>
      <c r="B49" s="39" t="s">
        <v>160</v>
      </c>
    </row>
    <row r="50" spans="1:2" x14ac:dyDescent="0.2">
      <c r="A50" s="39" t="s">
        <v>82</v>
      </c>
      <c r="B50" s="39" t="s">
        <v>83</v>
      </c>
    </row>
    <row r="51" spans="1:2" x14ac:dyDescent="0.2">
      <c r="A51" s="39" t="s">
        <v>210</v>
      </c>
      <c r="B51" s="39" t="s">
        <v>211</v>
      </c>
    </row>
    <row r="52" spans="1:2" x14ac:dyDescent="0.2">
      <c r="A52" s="39" t="s">
        <v>104</v>
      </c>
      <c r="B52" s="39" t="s">
        <v>105</v>
      </c>
    </row>
    <row r="53" spans="1:2" x14ac:dyDescent="0.2">
      <c r="A53" s="39" t="s">
        <v>191</v>
      </c>
      <c r="B53" s="39" t="s">
        <v>194</v>
      </c>
    </row>
    <row r="54" spans="1:2" x14ac:dyDescent="0.2">
      <c r="A54" s="39" t="s">
        <v>227</v>
      </c>
      <c r="B54" s="39" t="s">
        <v>229</v>
      </c>
    </row>
    <row r="55" spans="1:2" x14ac:dyDescent="0.2">
      <c r="A55" s="39" t="s">
        <v>190</v>
      </c>
      <c r="B55" s="39" t="s">
        <v>195</v>
      </c>
    </row>
    <row r="56" spans="1:2" x14ac:dyDescent="0.2">
      <c r="A56" s="39" t="s">
        <v>93</v>
      </c>
      <c r="B56" s="39" t="s">
        <v>94</v>
      </c>
    </row>
    <row r="57" spans="1:2" x14ac:dyDescent="0.2">
      <c r="A57" s="39" t="s">
        <v>161</v>
      </c>
      <c r="B57" s="39" t="s">
        <v>162</v>
      </c>
    </row>
    <row r="58" spans="1:2" x14ac:dyDescent="0.2">
      <c r="A58" s="39" t="s">
        <v>221</v>
      </c>
      <c r="B58" s="39" t="s">
        <v>222</v>
      </c>
    </row>
    <row r="59" spans="1:2" x14ac:dyDescent="0.2">
      <c r="A59" s="39" t="s">
        <v>125</v>
      </c>
      <c r="B59" s="39" t="s">
        <v>126</v>
      </c>
    </row>
    <row r="60" spans="1:2" x14ac:dyDescent="0.2">
      <c r="A60" s="39" t="s">
        <v>189</v>
      </c>
      <c r="B60" s="39" t="s">
        <v>97</v>
      </c>
    </row>
    <row r="61" spans="1:2" x14ac:dyDescent="0.2">
      <c r="A61" s="39" t="s">
        <v>117</v>
      </c>
      <c r="B61" s="39" t="s">
        <v>63</v>
      </c>
    </row>
    <row r="62" spans="1:2" x14ac:dyDescent="0.2">
      <c r="A62" s="39" t="s">
        <v>106</v>
      </c>
      <c r="B62" s="39" t="s">
        <v>45</v>
      </c>
    </row>
    <row r="63" spans="1:2" x14ac:dyDescent="0.2">
      <c r="A63" s="39" t="s">
        <v>180</v>
      </c>
      <c r="B63" s="39" t="s">
        <v>181</v>
      </c>
    </row>
    <row r="64" spans="1:2" x14ac:dyDescent="0.2">
      <c r="A64" s="39" t="s">
        <v>78</v>
      </c>
      <c r="B64" s="39" t="s">
        <v>46</v>
      </c>
    </row>
    <row r="65" spans="1:2" x14ac:dyDescent="0.2">
      <c r="A65" s="39" t="s">
        <v>192</v>
      </c>
      <c r="B65" s="39" t="s">
        <v>196</v>
      </c>
    </row>
    <row r="66" spans="1:2" x14ac:dyDescent="0.2">
      <c r="A66" s="39" t="s">
        <v>212</v>
      </c>
      <c r="B66" s="39" t="s">
        <v>213</v>
      </c>
    </row>
    <row r="67" spans="1:2" x14ac:dyDescent="0.2">
      <c r="A67" s="39" t="s">
        <v>153</v>
      </c>
      <c r="B67" s="39" t="s">
        <v>133</v>
      </c>
    </row>
    <row r="68" spans="1:2" x14ac:dyDescent="0.2">
      <c r="A68" s="39" t="s">
        <v>113</v>
      </c>
      <c r="B68" s="39" t="s">
        <v>114</v>
      </c>
    </row>
    <row r="69" spans="1:2" x14ac:dyDescent="0.2">
      <c r="A69" s="39" t="s">
        <v>154</v>
      </c>
      <c r="B69" s="39" t="s">
        <v>155</v>
      </c>
    </row>
    <row r="70" spans="1:2" x14ac:dyDescent="0.2">
      <c r="A70" s="39" t="s">
        <v>80</v>
      </c>
      <c r="B70" s="39" t="s">
        <v>81</v>
      </c>
    </row>
    <row r="71" spans="1:2" x14ac:dyDescent="0.2">
      <c r="A71" s="39" t="s">
        <v>172</v>
      </c>
      <c r="B71" s="39" t="s">
        <v>173</v>
      </c>
    </row>
    <row r="72" spans="1:2" x14ac:dyDescent="0.2">
      <c r="A72" s="39" t="s">
        <v>107</v>
      </c>
      <c r="B72" s="39" t="s">
        <v>86</v>
      </c>
    </row>
    <row r="73" spans="1:2" x14ac:dyDescent="0.2">
      <c r="A73" s="39" t="s">
        <v>84</v>
      </c>
      <c r="B73" s="39" t="s">
        <v>85</v>
      </c>
    </row>
    <row r="74" spans="1:2" x14ac:dyDescent="0.2">
      <c r="A74" s="39" t="s">
        <v>156</v>
      </c>
      <c r="B74" s="39" t="s">
        <v>157</v>
      </c>
    </row>
    <row r="75" spans="1:2" x14ac:dyDescent="0.2">
      <c r="A75" s="39" t="s">
        <v>188</v>
      </c>
      <c r="B75" s="39" t="s">
        <v>158</v>
      </c>
    </row>
    <row r="76" spans="1:2" x14ac:dyDescent="0.2">
      <c r="A76" s="39" t="s">
        <v>219</v>
      </c>
      <c r="B76" s="39" t="s">
        <v>220</v>
      </c>
    </row>
    <row r="77" spans="1:2" x14ac:dyDescent="0.2">
      <c r="A77" s="39"/>
      <c r="B77" s="39"/>
    </row>
    <row r="78" spans="1:2" x14ac:dyDescent="0.2">
      <c r="A78" s="39"/>
      <c r="B78" s="39"/>
    </row>
    <row r="79" spans="1:2" x14ac:dyDescent="0.2">
      <c r="A79" s="39"/>
      <c r="B79" s="39"/>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Front Page</vt:lpstr>
      <vt:lpstr>Page 2</vt:lpstr>
      <vt:lpstr>Page 3</vt:lpstr>
      <vt:lpstr>Codes</vt:lpstr>
      <vt:lpstr>Name</vt:lpstr>
      <vt:lpstr>'Front Page'!Print_Area</vt:lpstr>
      <vt:lpstr>'Page 2'!Print_Area</vt:lpstr>
      <vt:lpstr>'Page 3'!Print_Area</vt:lpstr>
      <vt:lpstr>VNumber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 Lawson</dc:creator>
  <cp:lastModifiedBy>Jessica Thompson</cp:lastModifiedBy>
  <cp:lastPrinted>2020-08-14T14:16:44Z</cp:lastPrinted>
  <dcterms:created xsi:type="dcterms:W3CDTF">2007-10-24T17:54:25Z</dcterms:created>
  <dcterms:modified xsi:type="dcterms:W3CDTF">2024-04-15T17:12:02Z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395ffd82-7ba9-4da5-9c2a-af687877b47e</vt:lpwstr>
  </property>
</Properties>
</file>